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16\Проект бюджета на 2017 год\2016Прогноз социально-экономического развития на 2016\ВеретениноДанные экономики бюджет 2017-2019\ФОТВеретенино\"/>
    </mc:Choice>
  </mc:AlternateContent>
  <bookViews>
    <workbookView xWindow="360" yWindow="135" windowWidth="19320" windowHeight="9915"/>
  </bookViews>
  <sheets>
    <sheet name="Фонд" sheetId="1" r:id="rId1"/>
    <sheet name="Численность" sheetId="2" r:id="rId2"/>
    <sheet name="Зарплата" sheetId="3" r:id="rId3"/>
  </sheets>
  <definedNames>
    <definedName name="_xlnm.Print_Titles" localSheetId="2">Зарплата!$5:$6</definedName>
    <definedName name="_xlnm.Print_Titles" localSheetId="0">Фонд!$5:$6</definedName>
    <definedName name="_xlnm.Print_Titles" localSheetId="1">Численность!$5:$6</definedName>
  </definedNames>
  <calcPr calcId="152511"/>
</workbook>
</file>

<file path=xl/calcChain.xml><?xml version="1.0" encoding="utf-8"?>
<calcChain xmlns="http://schemas.openxmlformats.org/spreadsheetml/2006/main">
  <c r="C21" i="1" l="1"/>
  <c r="E21" i="1" s="1"/>
  <c r="D21" i="1"/>
  <c r="F21" i="1"/>
  <c r="H21" i="1" s="1"/>
  <c r="G21" i="1"/>
  <c r="I21" i="1"/>
  <c r="J21" i="1"/>
  <c r="K21" i="1"/>
  <c r="N21" i="1" s="1"/>
  <c r="L21" i="1"/>
  <c r="M21" i="1"/>
  <c r="O21" i="1"/>
  <c r="P21" i="1"/>
  <c r="E22" i="1"/>
  <c r="H22" i="1"/>
  <c r="J22" i="1"/>
  <c r="L22" i="1"/>
  <c r="N22" i="1"/>
  <c r="P22" i="1"/>
  <c r="C23" i="1"/>
  <c r="D23" i="1"/>
  <c r="F23" i="1"/>
  <c r="H23" i="1" s="1"/>
  <c r="G23" i="1"/>
  <c r="I23" i="1"/>
  <c r="J23" i="1"/>
  <c r="K23" i="1"/>
  <c r="M23" i="1"/>
  <c r="O23" i="1"/>
  <c r="P23" i="1" s="1"/>
  <c r="E24" i="1"/>
  <c r="H24" i="1"/>
  <c r="J24" i="1"/>
  <c r="L24" i="1"/>
  <c r="N24" i="1"/>
  <c r="P24" i="1"/>
  <c r="E25" i="1"/>
  <c r="H25" i="1"/>
  <c r="J25" i="1"/>
  <c r="L25" i="1"/>
  <c r="N25" i="1"/>
  <c r="P25" i="1"/>
  <c r="I26" i="1"/>
  <c r="C27" i="1"/>
  <c r="D27" i="1"/>
  <c r="D26" i="1" s="1"/>
  <c r="F27" i="1"/>
  <c r="F26" i="1" s="1"/>
  <c r="G27" i="1"/>
  <c r="G26" i="1" s="1"/>
  <c r="I27" i="1"/>
  <c r="J27" i="1" s="1"/>
  <c r="K27" i="1"/>
  <c r="M27" i="1"/>
  <c r="M26" i="1" s="1"/>
  <c r="M20" i="1" s="1"/>
  <c r="O27" i="1"/>
  <c r="E28" i="1"/>
  <c r="H28" i="1"/>
  <c r="J28" i="1"/>
  <c r="L28" i="1"/>
  <c r="N28" i="1"/>
  <c r="P28" i="1"/>
  <c r="C29" i="1"/>
  <c r="D29" i="1"/>
  <c r="F29" i="1"/>
  <c r="G29" i="1"/>
  <c r="I29" i="1"/>
  <c r="J29" i="1" s="1"/>
  <c r="K29" i="1"/>
  <c r="M29" i="1"/>
  <c r="O29" i="1"/>
  <c r="E30" i="1"/>
  <c r="H30" i="1"/>
  <c r="J30" i="1"/>
  <c r="L30" i="1"/>
  <c r="N30" i="1"/>
  <c r="P30" i="1"/>
  <c r="C31" i="1"/>
  <c r="D31" i="1"/>
  <c r="F31" i="1"/>
  <c r="H31" i="1" s="1"/>
  <c r="G31" i="1"/>
  <c r="I31" i="1"/>
  <c r="K31" i="1"/>
  <c r="M31" i="1"/>
  <c r="O31" i="1"/>
  <c r="E32" i="1"/>
  <c r="H32" i="1"/>
  <c r="J32" i="1"/>
  <c r="L32" i="1"/>
  <c r="N32" i="1"/>
  <c r="P32" i="1"/>
  <c r="E33" i="1"/>
  <c r="H33" i="1"/>
  <c r="J33" i="1"/>
  <c r="L33" i="1"/>
  <c r="N33" i="1"/>
  <c r="P33" i="1"/>
  <c r="E34" i="1"/>
  <c r="H34" i="1"/>
  <c r="J34" i="1"/>
  <c r="L34" i="1"/>
  <c r="N34" i="1"/>
  <c r="P34" i="1"/>
  <c r="C35" i="1"/>
  <c r="E35" i="1" s="1"/>
  <c r="D35" i="1"/>
  <c r="F35" i="1"/>
  <c r="H35" i="1" s="1"/>
  <c r="G35" i="1"/>
  <c r="I35" i="1"/>
  <c r="J35" i="1"/>
  <c r="K35" i="1"/>
  <c r="N35" i="1" s="1"/>
  <c r="L35" i="1"/>
  <c r="M35" i="1"/>
  <c r="P35" i="1" s="1"/>
  <c r="O35" i="1"/>
  <c r="E36" i="1"/>
  <c r="H36" i="1"/>
  <c r="J36" i="1"/>
  <c r="L36" i="1"/>
  <c r="N36" i="1"/>
  <c r="P36" i="1"/>
  <c r="C38" i="1"/>
  <c r="D38" i="1"/>
  <c r="E38" i="1" s="1"/>
  <c r="F38" i="1"/>
  <c r="H38" i="1" s="1"/>
  <c r="G38" i="1"/>
  <c r="I38" i="1"/>
  <c r="K38" i="1"/>
  <c r="M38" i="1"/>
  <c r="O38" i="1"/>
  <c r="E39" i="1"/>
  <c r="H39" i="1"/>
  <c r="J39" i="1"/>
  <c r="L39" i="1"/>
  <c r="N39" i="1"/>
  <c r="P39" i="1"/>
  <c r="C40" i="1"/>
  <c r="C37" i="1" s="1"/>
  <c r="D40" i="1"/>
  <c r="F40" i="1"/>
  <c r="G40" i="1"/>
  <c r="I40" i="1"/>
  <c r="K40" i="1"/>
  <c r="M40" i="1"/>
  <c r="O40" i="1"/>
  <c r="E41" i="1"/>
  <c r="H41" i="1"/>
  <c r="J41" i="1"/>
  <c r="L41" i="1"/>
  <c r="N41" i="1"/>
  <c r="P41" i="1"/>
  <c r="E42" i="1"/>
  <c r="H42" i="1"/>
  <c r="J42" i="1"/>
  <c r="L42" i="1"/>
  <c r="N42" i="1"/>
  <c r="P42" i="1"/>
  <c r="C43" i="1"/>
  <c r="D43" i="1"/>
  <c r="F43" i="1"/>
  <c r="G43" i="1"/>
  <c r="G37" i="1" s="1"/>
  <c r="I43" i="1"/>
  <c r="J43" i="1" s="1"/>
  <c r="K43" i="1"/>
  <c r="M43" i="1"/>
  <c r="O43" i="1"/>
  <c r="O37" i="1" s="1"/>
  <c r="E44" i="1"/>
  <c r="H44" i="1"/>
  <c r="J44" i="1"/>
  <c r="L44" i="1"/>
  <c r="N44" i="1"/>
  <c r="P44" i="1"/>
  <c r="E45" i="1"/>
  <c r="H45" i="1"/>
  <c r="J45" i="1"/>
  <c r="L45" i="1"/>
  <c r="N45" i="1"/>
  <c r="P45" i="1"/>
  <c r="E46" i="1"/>
  <c r="H46" i="1"/>
  <c r="J46" i="1"/>
  <c r="L46" i="1"/>
  <c r="N46" i="1"/>
  <c r="P46" i="1"/>
  <c r="C48" i="1"/>
  <c r="D48" i="1"/>
  <c r="F48" i="1"/>
  <c r="G48" i="1"/>
  <c r="H48" i="1"/>
  <c r="I48" i="1"/>
  <c r="K48" i="1"/>
  <c r="M48" i="1"/>
  <c r="O48" i="1"/>
  <c r="E49" i="1"/>
  <c r="H49" i="1"/>
  <c r="J49" i="1"/>
  <c r="L49" i="1"/>
  <c r="N49" i="1"/>
  <c r="P49" i="1"/>
  <c r="C50" i="1"/>
  <c r="D50" i="1"/>
  <c r="F50" i="1"/>
  <c r="H50" i="1" s="1"/>
  <c r="G50" i="1"/>
  <c r="I50" i="1"/>
  <c r="K50" i="1"/>
  <c r="N50" i="1" s="1"/>
  <c r="M50" i="1"/>
  <c r="O50" i="1"/>
  <c r="E51" i="1"/>
  <c r="H51" i="1"/>
  <c r="J51" i="1"/>
  <c r="L51" i="1"/>
  <c r="N51" i="1"/>
  <c r="P51" i="1"/>
  <c r="C52" i="1"/>
  <c r="D52" i="1"/>
  <c r="F52" i="1"/>
  <c r="H52" i="1" s="1"/>
  <c r="G52" i="1"/>
  <c r="I52" i="1"/>
  <c r="K52" i="1"/>
  <c r="L52" i="1" s="1"/>
  <c r="M52" i="1"/>
  <c r="P52" i="1" s="1"/>
  <c r="O52" i="1"/>
  <c r="E53" i="1"/>
  <c r="H53" i="1"/>
  <c r="J53" i="1"/>
  <c r="L53" i="1"/>
  <c r="N53" i="1"/>
  <c r="P53" i="1"/>
  <c r="E54" i="1"/>
  <c r="H54" i="1"/>
  <c r="J54" i="1"/>
  <c r="L54" i="1"/>
  <c r="N54" i="1"/>
  <c r="P54" i="1"/>
  <c r="C55" i="1"/>
  <c r="D55" i="1"/>
  <c r="F55" i="1"/>
  <c r="G55" i="1"/>
  <c r="I55" i="1"/>
  <c r="J55" i="1"/>
  <c r="K55" i="1"/>
  <c r="M55" i="1"/>
  <c r="O55" i="1"/>
  <c r="E56" i="1"/>
  <c r="H56" i="1"/>
  <c r="J56" i="1"/>
  <c r="L56" i="1"/>
  <c r="N56" i="1"/>
  <c r="P56" i="1"/>
  <c r="E57" i="1"/>
  <c r="H57" i="1"/>
  <c r="J57" i="1"/>
  <c r="L57" i="1"/>
  <c r="N57" i="1"/>
  <c r="P57" i="1"/>
  <c r="E58" i="1"/>
  <c r="H58" i="1"/>
  <c r="J58" i="1"/>
  <c r="L58" i="1"/>
  <c r="N58" i="1"/>
  <c r="P58" i="1"/>
  <c r="C60" i="1"/>
  <c r="E60" i="1" s="1"/>
  <c r="D60" i="1"/>
  <c r="F60" i="1"/>
  <c r="H60" i="1" s="1"/>
  <c r="G60" i="1"/>
  <c r="I60" i="1"/>
  <c r="K60" i="1"/>
  <c r="N60" i="1" s="1"/>
  <c r="L60" i="1"/>
  <c r="M60" i="1"/>
  <c r="O60" i="1"/>
  <c r="E61" i="1"/>
  <c r="H61" i="1"/>
  <c r="J61" i="1"/>
  <c r="L61" i="1"/>
  <c r="N61" i="1"/>
  <c r="P61" i="1"/>
  <c r="C62" i="1"/>
  <c r="D62" i="1"/>
  <c r="F62" i="1"/>
  <c r="G62" i="1"/>
  <c r="I62" i="1"/>
  <c r="K62" i="1"/>
  <c r="M62" i="1"/>
  <c r="O62" i="1"/>
  <c r="E63" i="1"/>
  <c r="H63" i="1"/>
  <c r="J63" i="1"/>
  <c r="L63" i="1"/>
  <c r="N63" i="1"/>
  <c r="P63" i="1"/>
  <c r="E64" i="1"/>
  <c r="H64" i="1"/>
  <c r="J64" i="1"/>
  <c r="L64" i="1"/>
  <c r="N64" i="1"/>
  <c r="P64" i="1"/>
  <c r="C65" i="1"/>
  <c r="D65" i="1"/>
  <c r="F65" i="1"/>
  <c r="G65" i="1"/>
  <c r="I65" i="1"/>
  <c r="J65" i="1"/>
  <c r="K65" i="1"/>
  <c r="M65" i="1"/>
  <c r="P65" i="1" s="1"/>
  <c r="O65" i="1"/>
  <c r="E66" i="1"/>
  <c r="H66" i="1"/>
  <c r="J66" i="1"/>
  <c r="L66" i="1"/>
  <c r="N66" i="1"/>
  <c r="P66" i="1"/>
  <c r="E67" i="1"/>
  <c r="H67" i="1"/>
  <c r="J67" i="1"/>
  <c r="L67" i="1"/>
  <c r="N67" i="1"/>
  <c r="P67" i="1"/>
  <c r="E68" i="1"/>
  <c r="H68" i="1"/>
  <c r="J68" i="1"/>
  <c r="L68" i="1"/>
  <c r="N68" i="1"/>
  <c r="P68" i="1"/>
  <c r="I70" i="1"/>
  <c r="C71" i="1"/>
  <c r="D71" i="1"/>
  <c r="D70" i="1" s="1"/>
  <c r="J70" i="1" s="1"/>
  <c r="F71" i="1"/>
  <c r="G71" i="1"/>
  <c r="G70" i="1" s="1"/>
  <c r="I71" i="1"/>
  <c r="J71" i="1"/>
  <c r="K71" i="1"/>
  <c r="K70" i="1" s="1"/>
  <c r="M71" i="1"/>
  <c r="M70" i="1" s="1"/>
  <c r="P70" i="1" s="1"/>
  <c r="O71" i="1"/>
  <c r="O70" i="1" s="1"/>
  <c r="E72" i="1"/>
  <c r="H72" i="1"/>
  <c r="J72" i="1"/>
  <c r="L72" i="1"/>
  <c r="N72" i="1"/>
  <c r="P72" i="1"/>
  <c r="C73" i="1"/>
  <c r="D73" i="1"/>
  <c r="F73" i="1"/>
  <c r="G73" i="1"/>
  <c r="I73" i="1"/>
  <c r="J73" i="1" s="1"/>
  <c r="K73" i="1"/>
  <c r="M73" i="1"/>
  <c r="O73" i="1"/>
  <c r="E74" i="1"/>
  <c r="H74" i="1"/>
  <c r="J74" i="1"/>
  <c r="L74" i="1"/>
  <c r="N74" i="1"/>
  <c r="P74" i="1"/>
  <c r="E75" i="1"/>
  <c r="H75" i="1"/>
  <c r="J75" i="1"/>
  <c r="L75" i="1"/>
  <c r="N75" i="1"/>
  <c r="P75" i="1"/>
  <c r="C76" i="1"/>
  <c r="E76" i="1" s="1"/>
  <c r="D76" i="1"/>
  <c r="F76" i="1"/>
  <c r="G76" i="1"/>
  <c r="I76" i="1"/>
  <c r="L76" i="1" s="1"/>
  <c r="K76" i="1"/>
  <c r="M76" i="1"/>
  <c r="O76" i="1"/>
  <c r="E77" i="1"/>
  <c r="H77" i="1"/>
  <c r="J77" i="1"/>
  <c r="L77" i="1"/>
  <c r="N77" i="1"/>
  <c r="P77" i="1"/>
  <c r="E78" i="1"/>
  <c r="H78" i="1"/>
  <c r="J78" i="1"/>
  <c r="L78" i="1"/>
  <c r="N78" i="1"/>
  <c r="P78" i="1"/>
  <c r="E79" i="1"/>
  <c r="H79" i="1"/>
  <c r="J79" i="1"/>
  <c r="L79" i="1"/>
  <c r="N79" i="1"/>
  <c r="P79" i="1"/>
  <c r="C80" i="1"/>
  <c r="E80" i="1" s="1"/>
  <c r="D80" i="1"/>
  <c r="J80" i="1" s="1"/>
  <c r="F80" i="1"/>
  <c r="H80" i="1" s="1"/>
  <c r="G80" i="1"/>
  <c r="I80" i="1"/>
  <c r="L80" i="1" s="1"/>
  <c r="K80" i="1"/>
  <c r="N80" i="1" s="1"/>
  <c r="M80" i="1"/>
  <c r="P80" i="1" s="1"/>
  <c r="O80" i="1"/>
  <c r="E81" i="1"/>
  <c r="H81" i="1"/>
  <c r="J81" i="1"/>
  <c r="L81" i="1"/>
  <c r="N81" i="1"/>
  <c r="P81" i="1"/>
  <c r="C83" i="1"/>
  <c r="D83" i="1"/>
  <c r="F83" i="1"/>
  <c r="G83" i="1"/>
  <c r="I83" i="1"/>
  <c r="K83" i="1"/>
  <c r="M83" i="1"/>
  <c r="P83" i="1" s="1"/>
  <c r="O83" i="1"/>
  <c r="E84" i="1"/>
  <c r="H84" i="1"/>
  <c r="J84" i="1"/>
  <c r="L84" i="1"/>
  <c r="N84" i="1"/>
  <c r="P84" i="1"/>
  <c r="C86" i="1"/>
  <c r="D86" i="1"/>
  <c r="F86" i="1"/>
  <c r="F85" i="1" s="1"/>
  <c r="H85" i="1" s="1"/>
  <c r="G86" i="1"/>
  <c r="G85" i="1" s="1"/>
  <c r="H86" i="1"/>
  <c r="I86" i="1"/>
  <c r="I85" i="1" s="1"/>
  <c r="K86" i="1"/>
  <c r="K85" i="1" s="1"/>
  <c r="M86" i="1"/>
  <c r="M85" i="1" s="1"/>
  <c r="O86" i="1"/>
  <c r="O85" i="1" s="1"/>
  <c r="E87" i="1"/>
  <c r="H87" i="1"/>
  <c r="J87" i="1"/>
  <c r="L87" i="1"/>
  <c r="N87" i="1"/>
  <c r="P87" i="1"/>
  <c r="E88" i="1"/>
  <c r="H88" i="1"/>
  <c r="J88" i="1"/>
  <c r="L88" i="1"/>
  <c r="N88" i="1"/>
  <c r="P88" i="1"/>
  <c r="C89" i="1"/>
  <c r="D89" i="1"/>
  <c r="F89" i="1"/>
  <c r="H89" i="1" s="1"/>
  <c r="G89" i="1"/>
  <c r="I89" i="1"/>
  <c r="K89" i="1"/>
  <c r="M89" i="1"/>
  <c r="O89" i="1"/>
  <c r="E90" i="1"/>
  <c r="H90" i="1"/>
  <c r="J90" i="1"/>
  <c r="L90" i="1"/>
  <c r="N90" i="1"/>
  <c r="P90" i="1"/>
  <c r="E91" i="1"/>
  <c r="H91" i="1"/>
  <c r="J91" i="1"/>
  <c r="L91" i="1"/>
  <c r="N91" i="1"/>
  <c r="P91" i="1"/>
  <c r="C92" i="1"/>
  <c r="D92" i="1"/>
  <c r="F92" i="1"/>
  <c r="H92" i="1" s="1"/>
  <c r="G92" i="1"/>
  <c r="I92" i="1"/>
  <c r="K92" i="1"/>
  <c r="M92" i="1"/>
  <c r="O92" i="1"/>
  <c r="E93" i="1"/>
  <c r="H93" i="1"/>
  <c r="J93" i="1"/>
  <c r="L93" i="1"/>
  <c r="N93" i="1"/>
  <c r="P93" i="1"/>
  <c r="E94" i="1"/>
  <c r="H94" i="1"/>
  <c r="J94" i="1"/>
  <c r="L94" i="1"/>
  <c r="N94" i="1"/>
  <c r="P94" i="1"/>
  <c r="C95" i="1"/>
  <c r="D95" i="1"/>
  <c r="F95" i="1"/>
  <c r="G95" i="1"/>
  <c r="I95" i="1"/>
  <c r="K95" i="1"/>
  <c r="M95" i="1"/>
  <c r="O95" i="1"/>
  <c r="E96" i="1"/>
  <c r="H96" i="1"/>
  <c r="J96" i="1"/>
  <c r="L96" i="1"/>
  <c r="N96" i="1"/>
  <c r="P96" i="1"/>
  <c r="C97" i="1"/>
  <c r="D97" i="1"/>
  <c r="F97" i="1"/>
  <c r="G97" i="1"/>
  <c r="H97" i="1"/>
  <c r="I97" i="1"/>
  <c r="K97" i="1"/>
  <c r="M97" i="1"/>
  <c r="O97" i="1"/>
  <c r="E98" i="1"/>
  <c r="H98" i="1"/>
  <c r="J98" i="1"/>
  <c r="L98" i="1"/>
  <c r="N98" i="1"/>
  <c r="P98" i="1"/>
  <c r="E100" i="1"/>
  <c r="H100" i="1"/>
  <c r="J100" i="1"/>
  <c r="L100" i="1"/>
  <c r="N100" i="1"/>
  <c r="P100" i="1"/>
  <c r="E101" i="1"/>
  <c r="H101" i="1"/>
  <c r="J101" i="1"/>
  <c r="L101" i="1"/>
  <c r="N101" i="1"/>
  <c r="P101" i="1"/>
  <c r="C102" i="1"/>
  <c r="C99" i="1" s="1"/>
  <c r="D102" i="1"/>
  <c r="D99" i="1" s="1"/>
  <c r="F102" i="1"/>
  <c r="G102" i="1"/>
  <c r="G99" i="1" s="1"/>
  <c r="I102" i="1"/>
  <c r="I99" i="1" s="1"/>
  <c r="K102" i="1"/>
  <c r="K99" i="1" s="1"/>
  <c r="M102" i="1"/>
  <c r="M99" i="1" s="1"/>
  <c r="O102" i="1"/>
  <c r="O99" i="1" s="1"/>
  <c r="E103" i="1"/>
  <c r="H103" i="1"/>
  <c r="J103" i="1"/>
  <c r="L103" i="1"/>
  <c r="N103" i="1"/>
  <c r="P103" i="1"/>
  <c r="E104" i="1"/>
  <c r="H104" i="1"/>
  <c r="J104" i="1"/>
  <c r="L104" i="1"/>
  <c r="N104" i="1"/>
  <c r="P104" i="1"/>
  <c r="C105" i="1"/>
  <c r="D105" i="1"/>
  <c r="F105" i="1"/>
  <c r="G105" i="1"/>
  <c r="I105" i="1"/>
  <c r="L105" i="1" s="1"/>
  <c r="K105" i="1"/>
  <c r="M105" i="1"/>
  <c r="P105" i="1" s="1"/>
  <c r="N105" i="1"/>
  <c r="O105" i="1"/>
  <c r="E106" i="1"/>
  <c r="H106" i="1"/>
  <c r="J106" i="1"/>
  <c r="L106" i="1"/>
  <c r="N106" i="1"/>
  <c r="P106" i="1"/>
  <c r="E107" i="1"/>
  <c r="H107" i="1"/>
  <c r="J107" i="1"/>
  <c r="L107" i="1"/>
  <c r="N107" i="1"/>
  <c r="P107" i="1"/>
  <c r="E108" i="1"/>
  <c r="H108" i="1"/>
  <c r="J108" i="1"/>
  <c r="L108" i="1"/>
  <c r="N108" i="1"/>
  <c r="P108" i="1"/>
  <c r="E109" i="1"/>
  <c r="H109" i="1"/>
  <c r="J109" i="1"/>
  <c r="L109" i="1"/>
  <c r="N109" i="1"/>
  <c r="P109" i="1"/>
  <c r="E110" i="1"/>
  <c r="H110" i="1"/>
  <c r="J110" i="1"/>
  <c r="L110" i="1"/>
  <c r="N110" i="1"/>
  <c r="P110" i="1"/>
  <c r="E111" i="1"/>
  <c r="H111" i="1"/>
  <c r="J111" i="1"/>
  <c r="L111" i="1"/>
  <c r="N111" i="1"/>
  <c r="P111" i="1"/>
  <c r="E112" i="1"/>
  <c r="H112" i="1"/>
  <c r="J112" i="1"/>
  <c r="L112" i="1"/>
  <c r="N112" i="1"/>
  <c r="P112" i="1"/>
  <c r="E113" i="1"/>
  <c r="H113" i="1"/>
  <c r="J113" i="1"/>
  <c r="L113" i="1"/>
  <c r="N113" i="1"/>
  <c r="P113" i="1"/>
  <c r="C115" i="1"/>
  <c r="D115" i="1"/>
  <c r="F115" i="1"/>
  <c r="G115" i="1"/>
  <c r="H115" i="1"/>
  <c r="I115" i="1"/>
  <c r="K115" i="1"/>
  <c r="M115" i="1"/>
  <c r="O115" i="1"/>
  <c r="E116" i="1"/>
  <c r="H116" i="1"/>
  <c r="J116" i="1"/>
  <c r="L116" i="1"/>
  <c r="N116" i="1"/>
  <c r="P116" i="1"/>
  <c r="E117" i="1"/>
  <c r="H117" i="1"/>
  <c r="J117" i="1"/>
  <c r="L117" i="1"/>
  <c r="N117" i="1"/>
  <c r="P117" i="1"/>
  <c r="C118" i="1"/>
  <c r="C114" i="1" s="1"/>
  <c r="D118" i="1"/>
  <c r="F118" i="1"/>
  <c r="G118" i="1"/>
  <c r="G114" i="1" s="1"/>
  <c r="I118" i="1"/>
  <c r="L118" i="1" s="1"/>
  <c r="K118" i="1"/>
  <c r="K114" i="1" s="1"/>
  <c r="M118" i="1"/>
  <c r="O118" i="1"/>
  <c r="O114" i="1" s="1"/>
  <c r="E119" i="1"/>
  <c r="H119" i="1"/>
  <c r="J119" i="1"/>
  <c r="L119" i="1"/>
  <c r="N119" i="1"/>
  <c r="P119" i="1"/>
  <c r="E120" i="1"/>
  <c r="H120" i="1"/>
  <c r="J120" i="1"/>
  <c r="L120" i="1"/>
  <c r="N120" i="1"/>
  <c r="P120" i="1"/>
  <c r="E121" i="1"/>
  <c r="H121" i="1"/>
  <c r="J121" i="1"/>
  <c r="L121" i="1"/>
  <c r="N121" i="1"/>
  <c r="P121" i="1"/>
  <c r="C123" i="1"/>
  <c r="D123" i="1"/>
  <c r="F123" i="1"/>
  <c r="H123" i="1" s="1"/>
  <c r="G123" i="1"/>
  <c r="I123" i="1"/>
  <c r="K123" i="1"/>
  <c r="N123" i="1" s="1"/>
  <c r="M123" i="1"/>
  <c r="P123" i="1" s="1"/>
  <c r="O123" i="1"/>
  <c r="E124" i="1"/>
  <c r="H124" i="1"/>
  <c r="J124" i="1"/>
  <c r="L124" i="1"/>
  <c r="N124" i="1"/>
  <c r="P124" i="1"/>
  <c r="C125" i="1"/>
  <c r="D125" i="1"/>
  <c r="F125" i="1"/>
  <c r="G125" i="1"/>
  <c r="I125" i="1"/>
  <c r="K125" i="1"/>
  <c r="N125" i="1" s="1"/>
  <c r="L125" i="1"/>
  <c r="M125" i="1"/>
  <c r="O125" i="1"/>
  <c r="P125" i="1"/>
  <c r="E126" i="1"/>
  <c r="H126" i="1"/>
  <c r="J126" i="1"/>
  <c r="L126" i="1"/>
  <c r="N126" i="1"/>
  <c r="P126" i="1"/>
  <c r="E127" i="1"/>
  <c r="H127" i="1"/>
  <c r="J127" i="1"/>
  <c r="L127" i="1"/>
  <c r="N127" i="1"/>
  <c r="P127" i="1"/>
  <c r="C128" i="1"/>
  <c r="D128" i="1"/>
  <c r="F128" i="1"/>
  <c r="H128" i="1" s="1"/>
  <c r="G128" i="1"/>
  <c r="G122" i="1" s="1"/>
  <c r="I128" i="1"/>
  <c r="J128" i="1"/>
  <c r="K128" i="1"/>
  <c r="N128" i="1" s="1"/>
  <c r="L128" i="1"/>
  <c r="M128" i="1"/>
  <c r="O128" i="1"/>
  <c r="P128" i="1"/>
  <c r="E129" i="1"/>
  <c r="H129" i="1"/>
  <c r="J129" i="1"/>
  <c r="L129" i="1"/>
  <c r="N129" i="1"/>
  <c r="P129" i="1"/>
  <c r="C130" i="1"/>
  <c r="D130" i="1"/>
  <c r="F130" i="1"/>
  <c r="G130" i="1"/>
  <c r="I130" i="1"/>
  <c r="L130" i="1" s="1"/>
  <c r="J130" i="1"/>
  <c r="K130" i="1"/>
  <c r="M130" i="1"/>
  <c r="P130" i="1" s="1"/>
  <c r="N130" i="1"/>
  <c r="O130" i="1"/>
  <c r="E131" i="1"/>
  <c r="H131" i="1"/>
  <c r="J131" i="1"/>
  <c r="L131" i="1"/>
  <c r="N131" i="1"/>
  <c r="P131" i="1"/>
  <c r="E132" i="1"/>
  <c r="H132" i="1"/>
  <c r="J132" i="1"/>
  <c r="L132" i="1"/>
  <c r="N132" i="1"/>
  <c r="P132" i="1"/>
  <c r="E133" i="1"/>
  <c r="H133" i="1"/>
  <c r="J133" i="1"/>
  <c r="L133" i="1"/>
  <c r="N133" i="1"/>
  <c r="P133" i="1"/>
  <c r="C135" i="1"/>
  <c r="E135" i="1" s="1"/>
  <c r="D135" i="1"/>
  <c r="F135" i="1"/>
  <c r="H135" i="1" s="1"/>
  <c r="G135" i="1"/>
  <c r="I135" i="1"/>
  <c r="K135" i="1"/>
  <c r="M135" i="1"/>
  <c r="O135" i="1"/>
  <c r="E136" i="1"/>
  <c r="H136" i="1"/>
  <c r="J136" i="1"/>
  <c r="L136" i="1"/>
  <c r="N136" i="1"/>
  <c r="P136" i="1"/>
  <c r="E137" i="1"/>
  <c r="H137" i="1"/>
  <c r="J137" i="1"/>
  <c r="L137" i="1"/>
  <c r="N137" i="1"/>
  <c r="P137" i="1"/>
  <c r="E138" i="1"/>
  <c r="H138" i="1"/>
  <c r="J138" i="1"/>
  <c r="L138" i="1"/>
  <c r="N138" i="1"/>
  <c r="P138" i="1"/>
  <c r="C139" i="1"/>
  <c r="D139" i="1"/>
  <c r="F139" i="1"/>
  <c r="G139" i="1"/>
  <c r="H139" i="1"/>
  <c r="I139" i="1"/>
  <c r="L139" i="1" s="1"/>
  <c r="K139" i="1"/>
  <c r="M139" i="1"/>
  <c r="O139" i="1"/>
  <c r="E140" i="1"/>
  <c r="H140" i="1"/>
  <c r="J140" i="1"/>
  <c r="L140" i="1"/>
  <c r="N140" i="1"/>
  <c r="P140" i="1"/>
  <c r="E141" i="1"/>
  <c r="H141" i="1"/>
  <c r="J141" i="1"/>
  <c r="L141" i="1"/>
  <c r="N141" i="1"/>
  <c r="P141" i="1"/>
  <c r="C142" i="1"/>
  <c r="D142" i="1"/>
  <c r="F142" i="1"/>
  <c r="H142" i="1" s="1"/>
  <c r="G142" i="1"/>
  <c r="I142" i="1"/>
  <c r="L142" i="1" s="1"/>
  <c r="K142" i="1"/>
  <c r="M142" i="1"/>
  <c r="O142" i="1"/>
  <c r="E143" i="1"/>
  <c r="H143" i="1"/>
  <c r="J143" i="1"/>
  <c r="L143" i="1"/>
  <c r="N143" i="1"/>
  <c r="P143" i="1"/>
  <c r="E144" i="1"/>
  <c r="H144" i="1"/>
  <c r="J144" i="1"/>
  <c r="L144" i="1"/>
  <c r="N144" i="1"/>
  <c r="P144" i="1"/>
  <c r="D145" i="1"/>
  <c r="C146" i="1"/>
  <c r="C145" i="1" s="1"/>
  <c r="D146" i="1"/>
  <c r="F146" i="1"/>
  <c r="G146" i="1"/>
  <c r="G145" i="1" s="1"/>
  <c r="I146" i="1"/>
  <c r="I145" i="1" s="1"/>
  <c r="K146" i="1"/>
  <c r="K145" i="1" s="1"/>
  <c r="L146" i="1"/>
  <c r="M146" i="1"/>
  <c r="M145" i="1" s="1"/>
  <c r="P145" i="1" s="1"/>
  <c r="O146" i="1"/>
  <c r="O145" i="1" s="1"/>
  <c r="E147" i="1"/>
  <c r="H147" i="1"/>
  <c r="J147" i="1"/>
  <c r="L147" i="1"/>
  <c r="N147" i="1"/>
  <c r="P147" i="1"/>
  <c r="E148" i="1"/>
  <c r="H148" i="1"/>
  <c r="J148" i="1"/>
  <c r="L148" i="1"/>
  <c r="N148" i="1"/>
  <c r="P148" i="1"/>
  <c r="C149" i="1"/>
  <c r="D149" i="1"/>
  <c r="F149" i="1"/>
  <c r="G149" i="1"/>
  <c r="H149" i="1" s="1"/>
  <c r="I149" i="1"/>
  <c r="L149" i="1" s="1"/>
  <c r="K149" i="1"/>
  <c r="M149" i="1"/>
  <c r="O149" i="1"/>
  <c r="P149" i="1"/>
  <c r="E150" i="1"/>
  <c r="H150" i="1"/>
  <c r="J150" i="1"/>
  <c r="L150" i="1"/>
  <c r="N150" i="1"/>
  <c r="P150" i="1"/>
  <c r="E151" i="1"/>
  <c r="H151" i="1"/>
  <c r="J151" i="1"/>
  <c r="L151" i="1"/>
  <c r="N151" i="1"/>
  <c r="P151" i="1"/>
  <c r="E152" i="1"/>
  <c r="H152" i="1"/>
  <c r="J152" i="1"/>
  <c r="L152" i="1"/>
  <c r="N152" i="1"/>
  <c r="P152" i="1"/>
  <c r="E153" i="1"/>
  <c r="H153" i="1"/>
  <c r="J153" i="1"/>
  <c r="L153" i="1"/>
  <c r="N153" i="1"/>
  <c r="P153" i="1"/>
  <c r="C154" i="1"/>
  <c r="D154" i="1"/>
  <c r="F154" i="1"/>
  <c r="G154" i="1"/>
  <c r="I154" i="1"/>
  <c r="K154" i="1"/>
  <c r="L154" i="1"/>
  <c r="M154" i="1"/>
  <c r="N154" i="1" s="1"/>
  <c r="O154" i="1"/>
  <c r="E155" i="1"/>
  <c r="H155" i="1"/>
  <c r="J155" i="1"/>
  <c r="L155" i="1"/>
  <c r="N155" i="1"/>
  <c r="P155" i="1"/>
  <c r="E156" i="1"/>
  <c r="H156" i="1"/>
  <c r="J156" i="1"/>
  <c r="L156" i="1"/>
  <c r="N156" i="1"/>
  <c r="P156" i="1"/>
  <c r="E157" i="1"/>
  <c r="H157" i="1"/>
  <c r="J157" i="1"/>
  <c r="L157" i="1"/>
  <c r="N157" i="1"/>
  <c r="P157" i="1"/>
  <c r="E158" i="1"/>
  <c r="H158" i="1"/>
  <c r="J158" i="1"/>
  <c r="L158" i="1"/>
  <c r="N158" i="1"/>
  <c r="P158" i="1"/>
  <c r="E159" i="1"/>
  <c r="H159" i="1"/>
  <c r="J159" i="1"/>
  <c r="L159" i="1"/>
  <c r="N159" i="1"/>
  <c r="P159" i="1"/>
  <c r="C161" i="1"/>
  <c r="D161" i="1"/>
  <c r="F161" i="1"/>
  <c r="H161" i="1" s="1"/>
  <c r="G161" i="1"/>
  <c r="I161" i="1"/>
  <c r="K161" i="1"/>
  <c r="M161" i="1"/>
  <c r="N161" i="1" s="1"/>
  <c r="O161" i="1"/>
  <c r="E162" i="1"/>
  <c r="H162" i="1"/>
  <c r="J162" i="1"/>
  <c r="L162" i="1"/>
  <c r="N162" i="1"/>
  <c r="P162" i="1"/>
  <c r="E163" i="1"/>
  <c r="H163" i="1"/>
  <c r="J163" i="1"/>
  <c r="L163" i="1"/>
  <c r="N163" i="1"/>
  <c r="P163" i="1"/>
  <c r="C164" i="1"/>
  <c r="D164" i="1"/>
  <c r="F164" i="1"/>
  <c r="H164" i="1" s="1"/>
  <c r="G164" i="1"/>
  <c r="I164" i="1"/>
  <c r="K164" i="1"/>
  <c r="M164" i="1"/>
  <c r="P164" i="1" s="1"/>
  <c r="O164" i="1"/>
  <c r="E165" i="1"/>
  <c r="H165" i="1"/>
  <c r="J165" i="1"/>
  <c r="L165" i="1"/>
  <c r="N165" i="1"/>
  <c r="P165" i="1"/>
  <c r="C166" i="1"/>
  <c r="D166" i="1"/>
  <c r="F166" i="1"/>
  <c r="G166" i="1"/>
  <c r="I166" i="1"/>
  <c r="J166" i="1" s="1"/>
  <c r="K166" i="1"/>
  <c r="M166" i="1"/>
  <c r="O166" i="1"/>
  <c r="P166" i="1" s="1"/>
  <c r="E167" i="1"/>
  <c r="H167" i="1"/>
  <c r="J167" i="1"/>
  <c r="L167" i="1"/>
  <c r="N167" i="1"/>
  <c r="P167" i="1"/>
  <c r="E168" i="1"/>
  <c r="H168" i="1"/>
  <c r="J168" i="1"/>
  <c r="L168" i="1"/>
  <c r="N168" i="1"/>
  <c r="P168" i="1"/>
  <c r="C169" i="1"/>
  <c r="D169" i="1"/>
  <c r="F169" i="1"/>
  <c r="G169" i="1"/>
  <c r="I169" i="1"/>
  <c r="K169" i="1"/>
  <c r="M169" i="1"/>
  <c r="O169" i="1"/>
  <c r="P169" i="1" s="1"/>
  <c r="E170" i="1"/>
  <c r="H170" i="1"/>
  <c r="J170" i="1"/>
  <c r="L170" i="1"/>
  <c r="N170" i="1"/>
  <c r="P170" i="1"/>
  <c r="E171" i="1"/>
  <c r="H171" i="1"/>
  <c r="J171" i="1"/>
  <c r="L171" i="1"/>
  <c r="N171" i="1"/>
  <c r="P171" i="1"/>
  <c r="E172" i="1"/>
  <c r="H172" i="1"/>
  <c r="J172" i="1"/>
  <c r="L172" i="1"/>
  <c r="N172" i="1"/>
  <c r="P172" i="1"/>
  <c r="C174" i="1"/>
  <c r="D174" i="1"/>
  <c r="D173" i="1" s="1"/>
  <c r="F174" i="1"/>
  <c r="G174" i="1"/>
  <c r="I174" i="1"/>
  <c r="L174" i="1" s="1"/>
  <c r="K174" i="1"/>
  <c r="M174" i="1"/>
  <c r="P174" i="1" s="1"/>
  <c r="O174" i="1"/>
  <c r="E175" i="1"/>
  <c r="H175" i="1"/>
  <c r="J175" i="1"/>
  <c r="L175" i="1"/>
  <c r="N175" i="1"/>
  <c r="P175" i="1"/>
  <c r="E176" i="1"/>
  <c r="H176" i="1"/>
  <c r="J176" i="1"/>
  <c r="L176" i="1"/>
  <c r="N176" i="1"/>
  <c r="P176" i="1"/>
  <c r="C177" i="1"/>
  <c r="D177" i="1"/>
  <c r="F177" i="1"/>
  <c r="H177" i="1" s="1"/>
  <c r="G177" i="1"/>
  <c r="I177" i="1"/>
  <c r="K177" i="1"/>
  <c r="M177" i="1"/>
  <c r="O177" i="1"/>
  <c r="E178" i="1"/>
  <c r="H178" i="1"/>
  <c r="J178" i="1"/>
  <c r="L178" i="1"/>
  <c r="N178" i="1"/>
  <c r="P178" i="1"/>
  <c r="E179" i="1"/>
  <c r="H179" i="1"/>
  <c r="J179" i="1"/>
  <c r="L179" i="1"/>
  <c r="N179" i="1"/>
  <c r="P179" i="1"/>
  <c r="C180" i="1"/>
  <c r="D180" i="1"/>
  <c r="F180" i="1"/>
  <c r="H180" i="1" s="1"/>
  <c r="G180" i="1"/>
  <c r="I180" i="1"/>
  <c r="K180" i="1"/>
  <c r="M180" i="1"/>
  <c r="O180" i="1"/>
  <c r="E181" i="1"/>
  <c r="H181" i="1"/>
  <c r="J181" i="1"/>
  <c r="L181" i="1"/>
  <c r="N181" i="1"/>
  <c r="P181" i="1"/>
  <c r="E182" i="1"/>
  <c r="H182" i="1"/>
  <c r="J182" i="1"/>
  <c r="L182" i="1"/>
  <c r="N182" i="1"/>
  <c r="P182" i="1"/>
  <c r="E183" i="1"/>
  <c r="H183" i="1"/>
  <c r="J183" i="1"/>
  <c r="L183" i="1"/>
  <c r="N183" i="1"/>
  <c r="P183" i="1"/>
  <c r="C185" i="1"/>
  <c r="D185" i="1"/>
  <c r="F185" i="1"/>
  <c r="G185" i="1"/>
  <c r="H185" i="1"/>
  <c r="I185" i="1"/>
  <c r="K185" i="1"/>
  <c r="M185" i="1"/>
  <c r="O185" i="1"/>
  <c r="E186" i="1"/>
  <c r="H186" i="1"/>
  <c r="J186" i="1"/>
  <c r="L186" i="1"/>
  <c r="N186" i="1"/>
  <c r="P186" i="1"/>
  <c r="E187" i="1"/>
  <c r="H187" i="1"/>
  <c r="J187" i="1"/>
  <c r="L187" i="1"/>
  <c r="N187" i="1"/>
  <c r="P187" i="1"/>
  <c r="E188" i="1"/>
  <c r="H188" i="1"/>
  <c r="J188" i="1"/>
  <c r="L188" i="1"/>
  <c r="N188" i="1"/>
  <c r="P188" i="1"/>
  <c r="C189" i="1"/>
  <c r="D189" i="1"/>
  <c r="F189" i="1"/>
  <c r="H189" i="1" s="1"/>
  <c r="G189" i="1"/>
  <c r="I189" i="1"/>
  <c r="K189" i="1"/>
  <c r="N189" i="1" s="1"/>
  <c r="M189" i="1"/>
  <c r="O189" i="1"/>
  <c r="P189" i="1" s="1"/>
  <c r="E190" i="1"/>
  <c r="H190" i="1"/>
  <c r="J190" i="1"/>
  <c r="L190" i="1"/>
  <c r="N190" i="1"/>
  <c r="P190" i="1"/>
  <c r="C191" i="1"/>
  <c r="D191" i="1"/>
  <c r="F191" i="1"/>
  <c r="H191" i="1" s="1"/>
  <c r="G191" i="1"/>
  <c r="I191" i="1"/>
  <c r="K191" i="1"/>
  <c r="M191" i="1"/>
  <c r="P191" i="1" s="1"/>
  <c r="O191" i="1"/>
  <c r="E192" i="1"/>
  <c r="H192" i="1"/>
  <c r="J192" i="1"/>
  <c r="L192" i="1"/>
  <c r="N192" i="1"/>
  <c r="P192" i="1"/>
  <c r="E193" i="1"/>
  <c r="H193" i="1"/>
  <c r="J193" i="1"/>
  <c r="L193" i="1"/>
  <c r="N193" i="1"/>
  <c r="P193" i="1"/>
  <c r="K194" i="1"/>
  <c r="O194" i="1"/>
  <c r="C195" i="1"/>
  <c r="C194" i="1" s="1"/>
  <c r="D195" i="1"/>
  <c r="D194" i="1" s="1"/>
  <c r="J194" i="1" s="1"/>
  <c r="F195" i="1"/>
  <c r="H195" i="1" s="1"/>
  <c r="G195" i="1"/>
  <c r="G194" i="1" s="1"/>
  <c r="I195" i="1"/>
  <c r="I194" i="1" s="1"/>
  <c r="L194" i="1" s="1"/>
  <c r="K195" i="1"/>
  <c r="M195" i="1"/>
  <c r="M194" i="1" s="1"/>
  <c r="P194" i="1" s="1"/>
  <c r="N195" i="1"/>
  <c r="O195" i="1"/>
  <c r="E196" i="1"/>
  <c r="H196" i="1"/>
  <c r="J196" i="1"/>
  <c r="L196" i="1"/>
  <c r="N196" i="1"/>
  <c r="P196" i="1"/>
  <c r="C197" i="1"/>
  <c r="D197" i="1"/>
  <c r="E197" i="1" s="1"/>
  <c r="F197" i="1"/>
  <c r="G197" i="1"/>
  <c r="I197" i="1"/>
  <c r="K197" i="1"/>
  <c r="L197" i="1" s="1"/>
  <c r="M197" i="1"/>
  <c r="N197" i="1"/>
  <c r="O197" i="1"/>
  <c r="E198" i="1"/>
  <c r="H198" i="1"/>
  <c r="J198" i="1"/>
  <c r="L198" i="1"/>
  <c r="N198" i="1"/>
  <c r="P198" i="1"/>
  <c r="E199" i="1"/>
  <c r="H199" i="1"/>
  <c r="J199" i="1"/>
  <c r="L199" i="1"/>
  <c r="N199" i="1"/>
  <c r="P199" i="1"/>
  <c r="E200" i="1"/>
  <c r="H200" i="1"/>
  <c r="J200" i="1"/>
  <c r="L200" i="1"/>
  <c r="N200" i="1"/>
  <c r="P200" i="1"/>
  <c r="E201" i="1"/>
  <c r="H201" i="1"/>
  <c r="J201" i="1"/>
  <c r="L201" i="1"/>
  <c r="N201" i="1"/>
  <c r="P201" i="1"/>
  <c r="E202" i="1"/>
  <c r="H202" i="1"/>
  <c r="J202" i="1"/>
  <c r="L202" i="1"/>
  <c r="N202" i="1"/>
  <c r="P202" i="1"/>
  <c r="E203" i="1"/>
  <c r="H203" i="1"/>
  <c r="J203" i="1"/>
  <c r="L203" i="1"/>
  <c r="N203" i="1"/>
  <c r="P203" i="1"/>
  <c r="E204" i="1"/>
  <c r="H204" i="1"/>
  <c r="J204" i="1"/>
  <c r="L204" i="1"/>
  <c r="N204" i="1"/>
  <c r="P204" i="1"/>
  <c r="C205" i="1"/>
  <c r="D205" i="1"/>
  <c r="F205" i="1"/>
  <c r="H205" i="1" s="1"/>
  <c r="G205" i="1"/>
  <c r="I205" i="1"/>
  <c r="J205" i="1" s="1"/>
  <c r="K205" i="1"/>
  <c r="M205" i="1"/>
  <c r="N205" i="1" s="1"/>
  <c r="O205" i="1"/>
  <c r="E206" i="1"/>
  <c r="H206" i="1"/>
  <c r="J206" i="1"/>
  <c r="L206" i="1"/>
  <c r="N206" i="1"/>
  <c r="P206" i="1"/>
  <c r="C208" i="1"/>
  <c r="D208" i="1"/>
  <c r="F208" i="1"/>
  <c r="G208" i="1"/>
  <c r="I208" i="1"/>
  <c r="J208" i="1" s="1"/>
  <c r="K208" i="1"/>
  <c r="M208" i="1"/>
  <c r="N208" i="1"/>
  <c r="O208" i="1"/>
  <c r="E209" i="1"/>
  <c r="H209" i="1"/>
  <c r="J209" i="1"/>
  <c r="L209" i="1"/>
  <c r="N209" i="1"/>
  <c r="P209" i="1"/>
  <c r="C210" i="1"/>
  <c r="D210" i="1"/>
  <c r="F210" i="1"/>
  <c r="G210" i="1"/>
  <c r="I210" i="1"/>
  <c r="K210" i="1"/>
  <c r="N210" i="1" s="1"/>
  <c r="M210" i="1"/>
  <c r="O210" i="1"/>
  <c r="P210" i="1" s="1"/>
  <c r="E211" i="1"/>
  <c r="H211" i="1"/>
  <c r="J211" i="1"/>
  <c r="L211" i="1"/>
  <c r="N211" i="1"/>
  <c r="P211" i="1"/>
  <c r="E212" i="1"/>
  <c r="H212" i="1"/>
  <c r="J212" i="1"/>
  <c r="L212" i="1"/>
  <c r="N212" i="1"/>
  <c r="P212" i="1"/>
  <c r="C213" i="1"/>
  <c r="D213" i="1"/>
  <c r="J213" i="1" s="1"/>
  <c r="F213" i="1"/>
  <c r="G213" i="1"/>
  <c r="I213" i="1"/>
  <c r="K213" i="1"/>
  <c r="M213" i="1"/>
  <c r="O213" i="1"/>
  <c r="E214" i="1"/>
  <c r="H214" i="1"/>
  <c r="J214" i="1"/>
  <c r="L214" i="1"/>
  <c r="N214" i="1"/>
  <c r="P214" i="1"/>
  <c r="E215" i="1"/>
  <c r="H215" i="1"/>
  <c r="J215" i="1"/>
  <c r="L215" i="1"/>
  <c r="N215" i="1"/>
  <c r="P215" i="1"/>
  <c r="E216" i="1"/>
  <c r="H216" i="1"/>
  <c r="J216" i="1"/>
  <c r="L216" i="1"/>
  <c r="N216" i="1"/>
  <c r="P216" i="1"/>
  <c r="C217" i="1"/>
  <c r="D217" i="1"/>
  <c r="J217" i="1" s="1"/>
  <c r="F217" i="1"/>
  <c r="H217" i="1" s="1"/>
  <c r="G217" i="1"/>
  <c r="I217" i="1"/>
  <c r="K217" i="1"/>
  <c r="M217" i="1"/>
  <c r="O217" i="1"/>
  <c r="E218" i="1"/>
  <c r="H218" i="1"/>
  <c r="J218" i="1"/>
  <c r="L218" i="1"/>
  <c r="N218" i="1"/>
  <c r="P218" i="1"/>
  <c r="C220" i="1"/>
  <c r="E220" i="1" s="1"/>
  <c r="D220" i="1"/>
  <c r="J220" i="1" s="1"/>
  <c r="F220" i="1"/>
  <c r="H220" i="1" s="1"/>
  <c r="G220" i="1"/>
  <c r="I220" i="1"/>
  <c r="L220" i="1" s="1"/>
  <c r="K220" i="1"/>
  <c r="N220" i="1" s="1"/>
  <c r="M220" i="1"/>
  <c r="O220" i="1"/>
  <c r="P220" i="1"/>
  <c r="E221" i="1"/>
  <c r="H221" i="1"/>
  <c r="J221" i="1"/>
  <c r="L221" i="1"/>
  <c r="N221" i="1"/>
  <c r="P221" i="1"/>
  <c r="C222" i="1"/>
  <c r="D222" i="1"/>
  <c r="F222" i="1"/>
  <c r="H222" i="1" s="1"/>
  <c r="G222" i="1"/>
  <c r="I222" i="1"/>
  <c r="K222" i="1"/>
  <c r="M222" i="1"/>
  <c r="O222" i="1"/>
  <c r="E223" i="1"/>
  <c r="H223" i="1"/>
  <c r="J223" i="1"/>
  <c r="L223" i="1"/>
  <c r="N223" i="1"/>
  <c r="P223" i="1"/>
  <c r="E224" i="1"/>
  <c r="H224" i="1"/>
  <c r="J224" i="1"/>
  <c r="L224" i="1"/>
  <c r="N224" i="1"/>
  <c r="P224" i="1"/>
  <c r="C225" i="1"/>
  <c r="D225" i="1"/>
  <c r="F225" i="1"/>
  <c r="G225" i="1"/>
  <c r="I225" i="1"/>
  <c r="I219" i="1" s="1"/>
  <c r="K225" i="1"/>
  <c r="M225" i="1"/>
  <c r="O225" i="1"/>
  <c r="E226" i="1"/>
  <c r="H226" i="1"/>
  <c r="J226" i="1"/>
  <c r="L226" i="1"/>
  <c r="N226" i="1"/>
  <c r="P226" i="1"/>
  <c r="E227" i="1"/>
  <c r="H227" i="1"/>
  <c r="J227" i="1"/>
  <c r="L227" i="1"/>
  <c r="N227" i="1"/>
  <c r="P227" i="1"/>
  <c r="E228" i="1"/>
  <c r="H228" i="1"/>
  <c r="J228" i="1"/>
  <c r="L228" i="1"/>
  <c r="N228" i="1"/>
  <c r="P228" i="1"/>
  <c r="C184" i="1" l="1"/>
  <c r="L222" i="1"/>
  <c r="P217" i="1"/>
  <c r="J210" i="1"/>
  <c r="P225" i="1"/>
  <c r="H225" i="1"/>
  <c r="P222" i="1"/>
  <c r="E217" i="1"/>
  <c r="P213" i="1"/>
  <c r="H213" i="1"/>
  <c r="H210" i="1"/>
  <c r="D207" i="1"/>
  <c r="P205" i="1"/>
  <c r="P197" i="1"/>
  <c r="L185" i="1"/>
  <c r="P180" i="1"/>
  <c r="P177" i="1"/>
  <c r="N169" i="1"/>
  <c r="L166" i="1"/>
  <c r="J154" i="1"/>
  <c r="E154" i="1"/>
  <c r="L145" i="1"/>
  <c r="C122" i="1"/>
  <c r="H125" i="1"/>
  <c r="N115" i="1"/>
  <c r="N102" i="1"/>
  <c r="J102" i="1"/>
  <c r="J99" i="1"/>
  <c r="N97" i="1"/>
  <c r="L95" i="1"/>
  <c r="L92" i="1"/>
  <c r="E92" i="1"/>
  <c r="L89" i="1"/>
  <c r="K69" i="1"/>
  <c r="O59" i="1"/>
  <c r="L62" i="1"/>
  <c r="E62" i="1"/>
  <c r="N55" i="1"/>
  <c r="G47" i="1"/>
  <c r="E52" i="1"/>
  <c r="E40" i="1"/>
  <c r="J174" i="1"/>
  <c r="E210" i="1"/>
  <c r="H197" i="1"/>
  <c r="G184" i="1"/>
  <c r="P185" i="1"/>
  <c r="N180" i="1"/>
  <c r="N177" i="1"/>
  <c r="P102" i="1"/>
  <c r="L102" i="1"/>
  <c r="P95" i="1"/>
  <c r="H95" i="1"/>
  <c r="P92" i="1"/>
  <c r="G69" i="1"/>
  <c r="P62" i="1"/>
  <c r="H62" i="1"/>
  <c r="J50" i="1"/>
  <c r="O47" i="1"/>
  <c r="E48" i="1"/>
  <c r="J31" i="1"/>
  <c r="E31" i="1"/>
  <c r="G20" i="1"/>
  <c r="H26" i="1"/>
  <c r="E213" i="1"/>
  <c r="L205" i="1"/>
  <c r="P195" i="1"/>
  <c r="L195" i="1"/>
  <c r="K184" i="1"/>
  <c r="L191" i="1"/>
  <c r="J180" i="1"/>
  <c r="E180" i="1"/>
  <c r="H169" i="1"/>
  <c r="H166" i="1"/>
  <c r="L164" i="1"/>
  <c r="E164" i="1"/>
  <c r="P154" i="1"/>
  <c r="N149" i="1"/>
  <c r="P146" i="1"/>
  <c r="P142" i="1"/>
  <c r="P139" i="1"/>
  <c r="N135" i="1"/>
  <c r="I122" i="1"/>
  <c r="P118" i="1"/>
  <c r="H118" i="1"/>
  <c r="H105" i="1"/>
  <c r="P97" i="1"/>
  <c r="N95" i="1"/>
  <c r="N92" i="1"/>
  <c r="N89" i="1"/>
  <c r="N85" i="1"/>
  <c r="E83" i="1"/>
  <c r="H76" i="1"/>
  <c r="H73" i="1"/>
  <c r="L55" i="1"/>
  <c r="J52" i="1"/>
  <c r="E50" i="1"/>
  <c r="H40" i="1"/>
  <c r="P31" i="1"/>
  <c r="M219" i="1"/>
  <c r="F207" i="1"/>
  <c r="E205" i="1"/>
  <c r="J195" i="1"/>
  <c r="E195" i="1"/>
  <c r="O184" i="1"/>
  <c r="M173" i="1"/>
  <c r="C173" i="1"/>
  <c r="E173" i="1" s="1"/>
  <c r="C160" i="1"/>
  <c r="N146" i="1"/>
  <c r="J146" i="1"/>
  <c r="O134" i="1"/>
  <c r="K134" i="1"/>
  <c r="M134" i="1"/>
  <c r="P134" i="1" s="1"/>
  <c r="L123" i="1"/>
  <c r="N70" i="1"/>
  <c r="L70" i="1"/>
  <c r="M59" i="1"/>
  <c r="D47" i="1"/>
  <c r="D20" i="1"/>
  <c r="N225" i="1"/>
  <c r="J225" i="1"/>
  <c r="E225" i="1"/>
  <c r="N222" i="1"/>
  <c r="D219" i="1"/>
  <c r="J219" i="1" s="1"/>
  <c r="F219" i="1"/>
  <c r="N194" i="1"/>
  <c r="N191" i="1"/>
  <c r="L189" i="1"/>
  <c r="N185" i="1"/>
  <c r="L180" i="1"/>
  <c r="L177" i="1"/>
  <c r="G173" i="1"/>
  <c r="L169" i="1"/>
  <c r="G160" i="1"/>
  <c r="N164" i="1"/>
  <c r="J164" i="1"/>
  <c r="I160" i="1"/>
  <c r="E145" i="1"/>
  <c r="N142" i="1"/>
  <c r="J142" i="1"/>
  <c r="N139" i="1"/>
  <c r="P135" i="1"/>
  <c r="L135" i="1"/>
  <c r="H130" i="1"/>
  <c r="N118" i="1"/>
  <c r="J118" i="1"/>
  <c r="I114" i="1"/>
  <c r="P99" i="1"/>
  <c r="N99" i="1"/>
  <c r="L97" i="1"/>
  <c r="J92" i="1"/>
  <c r="J89" i="1"/>
  <c r="L86" i="1"/>
  <c r="N76" i="1"/>
  <c r="E65" i="1"/>
  <c r="N62" i="1"/>
  <c r="E55" i="1"/>
  <c r="P50" i="1"/>
  <c r="E43" i="1"/>
  <c r="L40" i="1"/>
  <c r="J197" i="1"/>
  <c r="O173" i="1"/>
  <c r="K173" i="1"/>
  <c r="O160" i="1"/>
  <c r="P160" i="1" s="1"/>
  <c r="K160" i="1"/>
  <c r="M160" i="1"/>
  <c r="J145" i="1"/>
  <c r="M114" i="1"/>
  <c r="P114" i="1" s="1"/>
  <c r="M82" i="1"/>
  <c r="N73" i="1"/>
  <c r="N71" i="1"/>
  <c r="L71" i="1"/>
  <c r="G59" i="1"/>
  <c r="P55" i="1"/>
  <c r="N52" i="1"/>
  <c r="N48" i="1"/>
  <c r="D37" i="1"/>
  <c r="E37" i="1" s="1"/>
  <c r="E23" i="1"/>
  <c r="L225" i="1"/>
  <c r="L217" i="1"/>
  <c r="L213" i="1"/>
  <c r="I173" i="1"/>
  <c r="L173" i="1" s="1"/>
  <c r="N174" i="1"/>
  <c r="N166" i="1"/>
  <c r="P161" i="1"/>
  <c r="L161" i="1"/>
  <c r="H154" i="1"/>
  <c r="N145" i="1"/>
  <c r="I134" i="1"/>
  <c r="L134" i="1" s="1"/>
  <c r="E130" i="1"/>
  <c r="O122" i="1"/>
  <c r="K122" i="1"/>
  <c r="L122" i="1" s="1"/>
  <c r="M122" i="1"/>
  <c r="P115" i="1"/>
  <c r="L115" i="1"/>
  <c r="P89" i="1"/>
  <c r="N83" i="1"/>
  <c r="P76" i="1"/>
  <c r="K47" i="1"/>
  <c r="L50" i="1"/>
  <c r="F37" i="1"/>
  <c r="H37" i="1" s="1"/>
  <c r="P40" i="1"/>
  <c r="I207" i="1"/>
  <c r="E169" i="1"/>
  <c r="J169" i="1"/>
  <c r="D134" i="1"/>
  <c r="J135" i="1"/>
  <c r="H83" i="1"/>
  <c r="K82" i="1"/>
  <c r="N82" i="1" s="1"/>
  <c r="J222" i="1"/>
  <c r="N217" i="1"/>
  <c r="N213" i="1"/>
  <c r="L210" i="1"/>
  <c r="O207" i="1"/>
  <c r="K207" i="1"/>
  <c r="G207" i="1"/>
  <c r="H207" i="1" s="1"/>
  <c r="E189" i="1"/>
  <c r="J189" i="1"/>
  <c r="E149" i="1"/>
  <c r="J149" i="1"/>
  <c r="G134" i="1"/>
  <c r="E125" i="1"/>
  <c r="J125" i="1"/>
  <c r="E95" i="1"/>
  <c r="J95" i="1"/>
  <c r="O82" i="1"/>
  <c r="P82" i="1" s="1"/>
  <c r="G82" i="1"/>
  <c r="I69" i="1"/>
  <c r="L69" i="1" s="1"/>
  <c r="E73" i="1"/>
  <c r="C70" i="1"/>
  <c r="E70" i="1" s="1"/>
  <c r="E71" i="1"/>
  <c r="O69" i="1"/>
  <c r="K26" i="1"/>
  <c r="N26" i="1" s="1"/>
  <c r="N27" i="1"/>
  <c r="L27" i="1"/>
  <c r="I20" i="1"/>
  <c r="F194" i="1"/>
  <c r="F99" i="1"/>
  <c r="H99" i="1" s="1"/>
  <c r="H102" i="1"/>
  <c r="C219" i="1"/>
  <c r="E222" i="1"/>
  <c r="M207" i="1"/>
  <c r="P207" i="1" s="1"/>
  <c r="E191" i="1"/>
  <c r="J191" i="1"/>
  <c r="I184" i="1"/>
  <c r="L184" i="1" s="1"/>
  <c r="E185" i="1"/>
  <c r="D184" i="1"/>
  <c r="J184" i="1" s="1"/>
  <c r="J185" i="1"/>
  <c r="N173" i="1"/>
  <c r="F173" i="1"/>
  <c r="H173" i="1" s="1"/>
  <c r="H174" i="1"/>
  <c r="E139" i="1"/>
  <c r="J139" i="1"/>
  <c r="E123" i="1"/>
  <c r="D122" i="1"/>
  <c r="J122" i="1" s="1"/>
  <c r="J123" i="1"/>
  <c r="F122" i="1"/>
  <c r="H122" i="1" s="1"/>
  <c r="E105" i="1"/>
  <c r="J105" i="1"/>
  <c r="L99" i="1"/>
  <c r="E97" i="1"/>
  <c r="J97" i="1"/>
  <c r="L85" i="1"/>
  <c r="K59" i="1"/>
  <c r="N65" i="1"/>
  <c r="H65" i="1"/>
  <c r="F59" i="1"/>
  <c r="H59" i="1" s="1"/>
  <c r="E89" i="1"/>
  <c r="O219" i="1"/>
  <c r="K219" i="1"/>
  <c r="N219" i="1" s="1"/>
  <c r="G219" i="1"/>
  <c r="H219" i="1" s="1"/>
  <c r="P208" i="1"/>
  <c r="L208" i="1"/>
  <c r="H208" i="1"/>
  <c r="C207" i="1"/>
  <c r="E207" i="1" s="1"/>
  <c r="E208" i="1"/>
  <c r="M184" i="1"/>
  <c r="E177" i="1"/>
  <c r="J177" i="1"/>
  <c r="L160" i="1"/>
  <c r="E161" i="1"/>
  <c r="D160" i="1"/>
  <c r="J160" i="1" s="1"/>
  <c r="J161" i="1"/>
  <c r="F160" i="1"/>
  <c r="H160" i="1" s="1"/>
  <c r="F145" i="1"/>
  <c r="H145" i="1" s="1"/>
  <c r="H146" i="1"/>
  <c r="C134" i="1"/>
  <c r="E134" i="1" s="1"/>
  <c r="P122" i="1"/>
  <c r="L114" i="1"/>
  <c r="E115" i="1"/>
  <c r="D114" i="1"/>
  <c r="J114" i="1" s="1"/>
  <c r="J115" i="1"/>
  <c r="F114" i="1"/>
  <c r="H114" i="1" s="1"/>
  <c r="E99" i="1"/>
  <c r="P85" i="1"/>
  <c r="C85" i="1"/>
  <c r="E86" i="1"/>
  <c r="I82" i="1"/>
  <c r="N43" i="1"/>
  <c r="K37" i="1"/>
  <c r="M37" i="1"/>
  <c r="P37" i="1" s="1"/>
  <c r="P38" i="1"/>
  <c r="N38" i="1"/>
  <c r="E194" i="1"/>
  <c r="E174" i="1"/>
  <c r="E166" i="1"/>
  <c r="E146" i="1"/>
  <c r="E142" i="1"/>
  <c r="E128" i="1"/>
  <c r="E118" i="1"/>
  <c r="E102" i="1"/>
  <c r="P86" i="1"/>
  <c r="N86" i="1"/>
  <c r="J83" i="1"/>
  <c r="J76" i="1"/>
  <c r="M69" i="1"/>
  <c r="P69" i="1" s="1"/>
  <c r="P71" i="1"/>
  <c r="J62" i="1"/>
  <c r="P60" i="1"/>
  <c r="F47" i="1"/>
  <c r="H55" i="1"/>
  <c r="I47" i="1"/>
  <c r="J47" i="1" s="1"/>
  <c r="L48" i="1"/>
  <c r="N40" i="1"/>
  <c r="K20" i="1"/>
  <c r="N20" i="1" s="1"/>
  <c r="N29" i="1"/>
  <c r="L29" i="1"/>
  <c r="F20" i="1"/>
  <c r="H20" i="1" s="1"/>
  <c r="N23" i="1"/>
  <c r="L23" i="1"/>
  <c r="L83" i="1"/>
  <c r="F70" i="1"/>
  <c r="H70" i="1" s="1"/>
  <c r="H71" i="1"/>
  <c r="L65" i="1"/>
  <c r="I59" i="1"/>
  <c r="L59" i="1" s="1"/>
  <c r="L43" i="1"/>
  <c r="I37" i="1"/>
  <c r="L38" i="1"/>
  <c r="N31" i="1"/>
  <c r="L31" i="1"/>
  <c r="O26" i="1"/>
  <c r="O20" i="1" s="1"/>
  <c r="P20" i="1" s="1"/>
  <c r="P27" i="1"/>
  <c r="C26" i="1"/>
  <c r="E26" i="1" s="1"/>
  <c r="E27" i="1"/>
  <c r="J26" i="1"/>
  <c r="D85" i="1"/>
  <c r="J85" i="1" s="1"/>
  <c r="J86" i="1"/>
  <c r="D69" i="1"/>
  <c r="D59" i="1"/>
  <c r="J59" i="1" s="1"/>
  <c r="J60" i="1"/>
  <c r="C59" i="1"/>
  <c r="M47" i="1"/>
  <c r="P47" i="1" s="1"/>
  <c r="P48" i="1"/>
  <c r="C47" i="1"/>
  <c r="E47" i="1" s="1"/>
  <c r="P43" i="1"/>
  <c r="J40" i="1"/>
  <c r="J37" i="1"/>
  <c r="P29" i="1"/>
  <c r="E29" i="1"/>
  <c r="P26" i="1"/>
  <c r="P73" i="1"/>
  <c r="L73" i="1"/>
  <c r="J48" i="1"/>
  <c r="H43" i="1"/>
  <c r="J38" i="1"/>
  <c r="H29" i="1"/>
  <c r="H27" i="1"/>
  <c r="G9" i="3"/>
  <c r="G11" i="3"/>
  <c r="G13" i="3"/>
  <c r="G14" i="3"/>
  <c r="G16" i="3"/>
  <c r="G17" i="3"/>
  <c r="G18" i="3"/>
  <c r="G19" i="3"/>
  <c r="F9" i="3"/>
  <c r="F11" i="3"/>
  <c r="H11" i="3" s="1"/>
  <c r="F13" i="3"/>
  <c r="F14" i="3"/>
  <c r="F16" i="3"/>
  <c r="H16" i="3" s="1"/>
  <c r="F17" i="3"/>
  <c r="F18" i="3"/>
  <c r="H18" i="3" s="1"/>
  <c r="F19" i="3"/>
  <c r="H19" i="3" s="1"/>
  <c r="H9" i="3"/>
  <c r="P9" i="1"/>
  <c r="P11" i="1"/>
  <c r="P13" i="1"/>
  <c r="P14" i="1"/>
  <c r="P16" i="1"/>
  <c r="P17" i="1"/>
  <c r="P18" i="1"/>
  <c r="P19" i="1"/>
  <c r="N9" i="1"/>
  <c r="N11" i="1"/>
  <c r="N13" i="1"/>
  <c r="N14" i="1"/>
  <c r="N16" i="1"/>
  <c r="N17" i="1"/>
  <c r="N18" i="1"/>
  <c r="N19" i="1"/>
  <c r="L9" i="1"/>
  <c r="L11" i="1"/>
  <c r="L13" i="1"/>
  <c r="L14" i="1"/>
  <c r="L16" i="1"/>
  <c r="L17" i="1"/>
  <c r="L18" i="1"/>
  <c r="L19" i="1"/>
  <c r="J9" i="1"/>
  <c r="J11" i="1"/>
  <c r="J13" i="1"/>
  <c r="J14" i="1"/>
  <c r="J16" i="1"/>
  <c r="J17" i="1"/>
  <c r="J18" i="1"/>
  <c r="J19" i="1"/>
  <c r="H9" i="1"/>
  <c r="H11" i="1"/>
  <c r="H13" i="1"/>
  <c r="H14" i="1"/>
  <c r="H16" i="1"/>
  <c r="H17" i="1"/>
  <c r="H18" i="1"/>
  <c r="H19" i="1"/>
  <c r="E9" i="1"/>
  <c r="E11" i="1"/>
  <c r="E13" i="1"/>
  <c r="E14" i="1"/>
  <c r="E16" i="1"/>
  <c r="E17" i="1"/>
  <c r="E18" i="1"/>
  <c r="E19" i="1"/>
  <c r="P9" i="2"/>
  <c r="P11" i="2"/>
  <c r="P13" i="2"/>
  <c r="P14" i="2"/>
  <c r="P16" i="2"/>
  <c r="P17" i="2"/>
  <c r="P18" i="2"/>
  <c r="P19" i="2"/>
  <c r="N9" i="2"/>
  <c r="N11" i="2"/>
  <c r="N13" i="2"/>
  <c r="N14" i="2"/>
  <c r="N16" i="2"/>
  <c r="N17" i="2"/>
  <c r="N18" i="2"/>
  <c r="N19" i="2"/>
  <c r="L9" i="2"/>
  <c r="L11" i="2"/>
  <c r="L13" i="2"/>
  <c r="L14" i="2"/>
  <c r="L16" i="2"/>
  <c r="L17" i="2"/>
  <c r="L18" i="2"/>
  <c r="L19" i="2"/>
  <c r="J9" i="2"/>
  <c r="J11" i="2"/>
  <c r="J13" i="2"/>
  <c r="J14" i="2"/>
  <c r="J16" i="2"/>
  <c r="J17" i="2"/>
  <c r="J18" i="2"/>
  <c r="J19" i="2"/>
  <c r="H9" i="2"/>
  <c r="H11" i="2"/>
  <c r="H13" i="2"/>
  <c r="H14" i="2"/>
  <c r="H16" i="2"/>
  <c r="H17" i="2"/>
  <c r="H18" i="2"/>
  <c r="H19" i="2"/>
  <c r="E9" i="2"/>
  <c r="E11" i="2"/>
  <c r="E13" i="2"/>
  <c r="E14" i="2"/>
  <c r="E16" i="2"/>
  <c r="E17" i="2"/>
  <c r="E18" i="2"/>
  <c r="E19" i="2"/>
  <c r="O19" i="3"/>
  <c r="O18" i="3"/>
  <c r="O17" i="3"/>
  <c r="O16" i="3"/>
  <c r="O14" i="3"/>
  <c r="O13" i="3"/>
  <c r="O11" i="3"/>
  <c r="O9" i="3"/>
  <c r="M19" i="3"/>
  <c r="P19" i="3" s="1"/>
  <c r="M18" i="3"/>
  <c r="P18" i="3" s="1"/>
  <c r="M17" i="3"/>
  <c r="M16" i="3"/>
  <c r="P16" i="3" s="1"/>
  <c r="M14" i="3"/>
  <c r="M13" i="3"/>
  <c r="M11" i="3"/>
  <c r="M9" i="3"/>
  <c r="P9" i="3" s="1"/>
  <c r="K19" i="3"/>
  <c r="N19" i="3" s="1"/>
  <c r="K18" i="3"/>
  <c r="N18" i="3" s="1"/>
  <c r="K17" i="3"/>
  <c r="N17" i="3" s="1"/>
  <c r="K16" i="3"/>
  <c r="N16" i="3" s="1"/>
  <c r="K14" i="3"/>
  <c r="K13" i="3"/>
  <c r="K11" i="3"/>
  <c r="N11" i="3" s="1"/>
  <c r="K9" i="3"/>
  <c r="N9" i="3" s="1"/>
  <c r="I19" i="3"/>
  <c r="L19" i="3" s="1"/>
  <c r="I18" i="3"/>
  <c r="L18" i="3" s="1"/>
  <c r="I17" i="3"/>
  <c r="I16" i="3"/>
  <c r="L16" i="3" s="1"/>
  <c r="I14" i="3"/>
  <c r="I13" i="3"/>
  <c r="L13" i="3" s="1"/>
  <c r="I11" i="3"/>
  <c r="I9" i="3"/>
  <c r="L9" i="3" s="1"/>
  <c r="D19" i="3"/>
  <c r="J19" i="3" s="1"/>
  <c r="D18" i="3"/>
  <c r="J18" i="3" s="1"/>
  <c r="D17" i="3"/>
  <c r="D16" i="3"/>
  <c r="J16" i="3" s="1"/>
  <c r="D14" i="3"/>
  <c r="D13" i="3"/>
  <c r="D11" i="3"/>
  <c r="D9" i="3"/>
  <c r="J9" i="3" s="1"/>
  <c r="C9" i="3"/>
  <c r="E9" i="3" s="1"/>
  <c r="C11" i="3"/>
  <c r="C13" i="3"/>
  <c r="C14" i="3"/>
  <c r="C16" i="3"/>
  <c r="E16" i="3" s="1"/>
  <c r="C17" i="3"/>
  <c r="C18" i="3"/>
  <c r="E18" i="3" s="1"/>
  <c r="C19" i="3"/>
  <c r="E19" i="3" s="1"/>
  <c r="H17" i="3" l="1"/>
  <c r="H14" i="3"/>
  <c r="P14" i="3"/>
  <c r="P59" i="1"/>
  <c r="H47" i="1"/>
  <c r="E184" i="1"/>
  <c r="P219" i="1"/>
  <c r="N47" i="1"/>
  <c r="J134" i="1"/>
  <c r="P184" i="1"/>
  <c r="N184" i="1"/>
  <c r="P173" i="1"/>
  <c r="J173" i="1"/>
  <c r="L37" i="1"/>
  <c r="L47" i="1"/>
  <c r="N59" i="1"/>
  <c r="N134" i="1"/>
  <c r="L82" i="1"/>
  <c r="E219" i="1"/>
  <c r="L207" i="1"/>
  <c r="N122" i="1"/>
  <c r="N160" i="1"/>
  <c r="N114" i="1"/>
  <c r="H194" i="1"/>
  <c r="F184" i="1"/>
  <c r="H184" i="1" s="1"/>
  <c r="N13" i="3"/>
  <c r="P11" i="3"/>
  <c r="P17" i="3"/>
  <c r="E59" i="1"/>
  <c r="J69" i="1"/>
  <c r="F69" i="1"/>
  <c r="H69" i="1" s="1"/>
  <c r="E85" i="1"/>
  <c r="E160" i="1"/>
  <c r="E122" i="1"/>
  <c r="D82" i="1"/>
  <c r="J82" i="1" s="1"/>
  <c r="C82" i="1"/>
  <c r="E82" i="1" s="1"/>
  <c r="L20" i="1"/>
  <c r="N207" i="1"/>
  <c r="F82" i="1"/>
  <c r="H82" i="1" s="1"/>
  <c r="J207" i="1"/>
  <c r="L219" i="1"/>
  <c r="L14" i="3"/>
  <c r="H13" i="3"/>
  <c r="C20" i="1"/>
  <c r="E20" i="1" s="1"/>
  <c r="N37" i="1"/>
  <c r="N69" i="1"/>
  <c r="L26" i="1"/>
  <c r="J20" i="1"/>
  <c r="C69" i="1"/>
  <c r="E69" i="1" s="1"/>
  <c r="E114" i="1"/>
  <c r="F134" i="1"/>
  <c r="H134" i="1" s="1"/>
  <c r="N14" i="3"/>
  <c r="P13" i="3"/>
  <c r="E14" i="3"/>
  <c r="E13" i="3"/>
  <c r="E17" i="3"/>
  <c r="E11" i="3"/>
  <c r="J11" i="3"/>
  <c r="J17" i="3"/>
  <c r="L17" i="3"/>
  <c r="J14" i="3"/>
  <c r="J13" i="3"/>
  <c r="L11" i="3"/>
  <c r="O15" i="2" l="1"/>
  <c r="M15" i="2"/>
  <c r="K15" i="2"/>
  <c r="I15" i="2"/>
  <c r="G15" i="2"/>
  <c r="F15" i="2"/>
  <c r="D15" i="2"/>
  <c r="C15" i="2"/>
  <c r="E15" i="2" s="1"/>
  <c r="O12" i="2"/>
  <c r="M12" i="2"/>
  <c r="K12" i="2"/>
  <c r="I12" i="2"/>
  <c r="G12" i="2"/>
  <c r="F12" i="2"/>
  <c r="D12" i="2"/>
  <c r="C12" i="2"/>
  <c r="E12" i="2" s="1"/>
  <c r="O10" i="2"/>
  <c r="M10" i="2"/>
  <c r="K10" i="2"/>
  <c r="I10" i="2"/>
  <c r="G10" i="2"/>
  <c r="G10" i="3" s="1"/>
  <c r="F10" i="2"/>
  <c r="D10" i="2"/>
  <c r="C10" i="2"/>
  <c r="E10" i="2" s="1"/>
  <c r="O8" i="2"/>
  <c r="O8" i="3" s="1"/>
  <c r="M8" i="2"/>
  <c r="K8" i="2"/>
  <c r="I8" i="2"/>
  <c r="G8" i="2"/>
  <c r="G8" i="3" s="1"/>
  <c r="F8" i="2"/>
  <c r="F7" i="2" s="1"/>
  <c r="D8" i="2"/>
  <c r="C8" i="2"/>
  <c r="O7" i="2"/>
  <c r="K7" i="2"/>
  <c r="D7" i="2"/>
  <c r="O15" i="1"/>
  <c r="M15" i="1"/>
  <c r="K15" i="1"/>
  <c r="I15" i="1"/>
  <c r="G15" i="1"/>
  <c r="G15" i="3" s="1"/>
  <c r="F15" i="1"/>
  <c r="D15" i="1"/>
  <c r="C15" i="1"/>
  <c r="O10" i="1"/>
  <c r="M10" i="1"/>
  <c r="K10" i="1"/>
  <c r="I10" i="1"/>
  <c r="G10" i="1"/>
  <c r="F10" i="1"/>
  <c r="H10" i="1" s="1"/>
  <c r="D10" i="1"/>
  <c r="C10" i="1"/>
  <c r="O12" i="1"/>
  <c r="M12" i="1"/>
  <c r="K12" i="1"/>
  <c r="I12" i="1"/>
  <c r="G12" i="1"/>
  <c r="G12" i="3" s="1"/>
  <c r="F12" i="1"/>
  <c r="D12" i="1"/>
  <c r="C12" i="1"/>
  <c r="O8" i="1"/>
  <c r="M8" i="1"/>
  <c r="P8" i="1" s="1"/>
  <c r="K8" i="1"/>
  <c r="N8" i="1" s="1"/>
  <c r="I8" i="1"/>
  <c r="L8" i="1" s="1"/>
  <c r="G8" i="1"/>
  <c r="F8" i="1"/>
  <c r="H8" i="1" s="1"/>
  <c r="D8" i="1"/>
  <c r="J8" i="1" s="1"/>
  <c r="C8" i="1"/>
  <c r="E8" i="1" s="1"/>
  <c r="F12" i="3" l="1"/>
  <c r="H12" i="3" s="1"/>
  <c r="F15" i="3"/>
  <c r="E12" i="1"/>
  <c r="G7" i="1"/>
  <c r="O7" i="1"/>
  <c r="N10" i="1"/>
  <c r="F8" i="3"/>
  <c r="H8" i="3" s="1"/>
  <c r="H8" i="2"/>
  <c r="P8" i="2"/>
  <c r="M8" i="3"/>
  <c r="P8" i="3" s="1"/>
  <c r="F10" i="3"/>
  <c r="H10" i="3" s="1"/>
  <c r="H10" i="2"/>
  <c r="H12" i="2"/>
  <c r="H15" i="2"/>
  <c r="P15" i="2"/>
  <c r="G7" i="2"/>
  <c r="G7" i="3" s="1"/>
  <c r="E8" i="2"/>
  <c r="C8" i="3"/>
  <c r="E8" i="3" s="1"/>
  <c r="L8" i="2"/>
  <c r="I8" i="3"/>
  <c r="L8" i="3" s="1"/>
  <c r="E10" i="1"/>
  <c r="E15" i="1"/>
  <c r="I7" i="2"/>
  <c r="J8" i="2"/>
  <c r="D8" i="3"/>
  <c r="J8" i="3" s="1"/>
  <c r="N8" i="2"/>
  <c r="K8" i="3"/>
  <c r="N8" i="3" s="1"/>
  <c r="H12" i="1"/>
  <c r="P15" i="1"/>
  <c r="O15" i="3"/>
  <c r="N15" i="1"/>
  <c r="L15" i="1"/>
  <c r="J15" i="1"/>
  <c r="N12" i="1"/>
  <c r="P12" i="1"/>
  <c r="O12" i="3"/>
  <c r="J12" i="1"/>
  <c r="L12" i="1"/>
  <c r="P10" i="1"/>
  <c r="O7" i="3"/>
  <c r="O10" i="3"/>
  <c r="J10" i="1"/>
  <c r="L10" i="1"/>
  <c r="H15" i="1"/>
  <c r="N15" i="2"/>
  <c r="K15" i="3"/>
  <c r="L15" i="2"/>
  <c r="J15" i="2"/>
  <c r="I15" i="3"/>
  <c r="L12" i="2"/>
  <c r="J12" i="2"/>
  <c r="I12" i="3"/>
  <c r="M12" i="3"/>
  <c r="P12" i="2"/>
  <c r="K12" i="3"/>
  <c r="N12" i="2"/>
  <c r="P10" i="2"/>
  <c r="M10" i="3"/>
  <c r="N10" i="2"/>
  <c r="K10" i="3"/>
  <c r="L10" i="2"/>
  <c r="I10" i="3"/>
  <c r="J10" i="2"/>
  <c r="J7" i="2"/>
  <c r="L7" i="2"/>
  <c r="M7" i="2"/>
  <c r="N7" i="2" s="1"/>
  <c r="H15" i="3"/>
  <c r="D10" i="3"/>
  <c r="D12" i="3"/>
  <c r="C10" i="3"/>
  <c r="D15" i="3"/>
  <c r="M15" i="3"/>
  <c r="C15" i="3"/>
  <c r="C12" i="3"/>
  <c r="C7" i="2"/>
  <c r="E7" i="2" s="1"/>
  <c r="D7" i="1"/>
  <c r="D7" i="3" s="1"/>
  <c r="K7" i="1"/>
  <c r="C7" i="1"/>
  <c r="F7" i="1"/>
  <c r="F7" i="3" s="1"/>
  <c r="I7" i="1"/>
  <c r="I7" i="3" s="1"/>
  <c r="M7" i="1"/>
  <c r="E12" i="3" l="1"/>
  <c r="E10" i="3"/>
  <c r="P15" i="3"/>
  <c r="P12" i="3"/>
  <c r="P7" i="1"/>
  <c r="N10" i="3"/>
  <c r="E7" i="1"/>
  <c r="N12" i="3"/>
  <c r="P10" i="3"/>
  <c r="E15" i="3"/>
  <c r="H7" i="2"/>
  <c r="N15" i="3"/>
  <c r="N7" i="1"/>
  <c r="K7" i="3"/>
  <c r="L7" i="3" s="1"/>
  <c r="L7" i="1"/>
  <c r="J7" i="1"/>
  <c r="H7" i="3"/>
  <c r="H7" i="1"/>
  <c r="J15" i="3"/>
  <c r="L15" i="3"/>
  <c r="L12" i="3"/>
  <c r="J12" i="3"/>
  <c r="M7" i="3"/>
  <c r="P7" i="3" s="1"/>
  <c r="P7" i="2"/>
  <c r="J7" i="3"/>
  <c r="L10" i="3"/>
  <c r="J10" i="3"/>
  <c r="C7" i="3"/>
  <c r="E7" i="3" s="1"/>
  <c r="N7" i="3" l="1"/>
</calcChain>
</file>

<file path=xl/sharedStrings.xml><?xml version="1.0" encoding="utf-8"?>
<sst xmlns="http://schemas.openxmlformats.org/spreadsheetml/2006/main" count="299" uniqueCount="131">
  <si>
    <t>Форма 5</t>
  </si>
  <si>
    <t>№ п/п</t>
  </si>
  <si>
    <t>Показатели</t>
  </si>
  <si>
    <t>2014 год отчет</t>
  </si>
  <si>
    <t>2015 год отчет</t>
  </si>
  <si>
    <t>Январь-апрель 2015 года отчет, ФЗП, тыс.руб.</t>
  </si>
  <si>
    <t>Январь-апрель 2016 года отчет</t>
  </si>
  <si>
    <t>2016 год оценка</t>
  </si>
  <si>
    <t>2017 год прогноз</t>
  </si>
  <si>
    <t>2018 год прогноз</t>
  </si>
  <si>
    <t>2019 год прогноз</t>
  </si>
  <si>
    <t>ФЗП, тыс.руб.</t>
  </si>
  <si>
    <t xml:space="preserve">Темп роста (снижения), % </t>
  </si>
  <si>
    <t>сельское хозяйство, охота и лесное хозяйство</t>
  </si>
  <si>
    <t>рыболовство, рыбоводство</t>
  </si>
  <si>
    <t>обрабатывающие производства</t>
  </si>
  <si>
    <t xml:space="preserve">  -производство пищевых продуктов, включая напитки</t>
  </si>
  <si>
    <t xml:space="preserve">  - производство резиновых и пластмассовых изделий</t>
  </si>
  <si>
    <t>производство и распределение электроэнергии, газа и воды</t>
  </si>
  <si>
    <t>строительство</t>
  </si>
  <si>
    <t>оптовая и розничная торговля; ремонт автотранспортных средств, мотоциклов, бытовых изделий и предметов личного пользования</t>
  </si>
  <si>
    <t>транспорт и связь</t>
  </si>
  <si>
    <t xml:space="preserve">прочие </t>
  </si>
  <si>
    <t xml:space="preserve">    образование</t>
  </si>
  <si>
    <t>здравоохранение и предоставление соц. услуг</t>
  </si>
  <si>
    <t>деятельность по организации отдыха, культуры и спорта</t>
  </si>
  <si>
    <t>Форма 6</t>
  </si>
  <si>
    <t>2014 год отчет (чел.)</t>
  </si>
  <si>
    <t>Январь-апрель 2015 года отчет, численность, чел.</t>
  </si>
  <si>
    <t>Численность, чел.</t>
  </si>
  <si>
    <t>Форма 6а</t>
  </si>
  <si>
    <t>Прогноз среднемесячной заработной платы одного работающего на 2017-2019 годы</t>
  </si>
  <si>
    <r>
      <t xml:space="preserve">2014 год отчет </t>
    </r>
    <r>
      <rPr>
        <sz val="10"/>
        <color indexed="8"/>
        <rFont val="Times New Roman"/>
        <family val="1"/>
        <charset val="204"/>
      </rPr>
      <t>(среднемесячная заработная плата одного работающего, руб.)</t>
    </r>
  </si>
  <si>
    <r>
      <t xml:space="preserve">Январь-апрель 2015 года отчет </t>
    </r>
    <r>
      <rPr>
        <sz val="10"/>
        <color indexed="8"/>
        <rFont val="Times New Roman"/>
        <family val="1"/>
        <charset val="204"/>
      </rPr>
      <t>(среднемесячная заработная плата одного работающего, руб.)</t>
    </r>
  </si>
  <si>
    <t>Среднемесячная заработная плата одного работающего, руб.</t>
  </si>
  <si>
    <t>Прогноз численности занятых в экономике (без  фермеров и занятых индивидуальной трудовой деятельностью), включая военнослужащих и приравненных к ним лиц на 2017-2019 годы</t>
  </si>
  <si>
    <t>образование</t>
  </si>
  <si>
    <t>Веретенинская с/а</t>
  </si>
  <si>
    <t>ООО "Веретен.гриб.компл</t>
  </si>
  <si>
    <t>склад ВВ</t>
  </si>
  <si>
    <t>Волковская с/а</t>
  </si>
  <si>
    <t>ООО "Агрофима "Волково"</t>
  </si>
  <si>
    <t>ООО "Промкомплект"</t>
  </si>
  <si>
    <t>ООО "Слависса"</t>
  </si>
  <si>
    <t>филОАО ФСК Черноз ПМ</t>
  </si>
  <si>
    <t>Городновская с/а</t>
  </si>
  <si>
    <t>ООО "Возрождение"</t>
  </si>
  <si>
    <t>Кармановская с/а</t>
  </si>
  <si>
    <t>ООО агр Горняк</t>
  </si>
  <si>
    <t>Копенская с/а</t>
  </si>
  <si>
    <t>ООО Копенки</t>
  </si>
  <si>
    <t>Линецкая с/а</t>
  </si>
  <si>
    <t>АЗС 50</t>
  </si>
  <si>
    <t>Михайловская с/а</t>
  </si>
  <si>
    <t>ООО"Жел агрохимсерв</t>
  </si>
  <si>
    <t>Железобетон</t>
  </si>
  <si>
    <t>ООО Агропромтехн</t>
  </si>
  <si>
    <t>Мих. Коммун служба</t>
  </si>
  <si>
    <t>ООО "Коммунальщик"</t>
  </si>
  <si>
    <t>ООО Железн МСО+</t>
  </si>
  <si>
    <t>страх отделООО РГС-Центр</t>
  </si>
  <si>
    <t>ООО "Турагентство "Радуга желаний"</t>
  </si>
  <si>
    <t>ООО "Виорика"</t>
  </si>
  <si>
    <t>ООО Ковторг</t>
  </si>
  <si>
    <t>ООО Железног ДЭП-3</t>
  </si>
  <si>
    <t>ОГУЧ Компл центр соц обсл</t>
  </si>
  <si>
    <t>Железногорск ЦРБ</t>
  </si>
  <si>
    <t>ООО Железногор МСО</t>
  </si>
  <si>
    <t>Нижнеждановская с/а</t>
  </si>
  <si>
    <t>Новоандросовская с/а</t>
  </si>
  <si>
    <t>Новоандр МУП ЖКХ</t>
  </si>
  <si>
    <t>Разветьевская с/а</t>
  </si>
  <si>
    <t>Тепличный</t>
  </si>
  <si>
    <t>Аркада</t>
  </si>
  <si>
    <t>Разв коммун служба</t>
  </si>
  <si>
    <t>СТ Пласт</t>
  </si>
  <si>
    <t>МК-Пласт</t>
  </si>
  <si>
    <t>ООО Курскрудстройинвест</t>
  </si>
  <si>
    <t>ООО "Брик"</t>
  </si>
  <si>
    <t>ООО "Реалстрой"</t>
  </si>
  <si>
    <t>ООО "Рутекстрой"</t>
  </si>
  <si>
    <t>ООО "Транспак"</t>
  </si>
  <si>
    <t>ООО "Альянс"</t>
  </si>
  <si>
    <t>Рышковская с/а</t>
  </si>
  <si>
    <t>ЗАО Заря</t>
  </si>
  <si>
    <t>ЗАО "Рассвет"</t>
  </si>
  <si>
    <t>Снецкая с/а</t>
  </si>
  <si>
    <t>ООО Дружба</t>
  </si>
  <si>
    <t>СПК Дружба</t>
  </si>
  <si>
    <t>Студенокская с/а</t>
  </si>
  <si>
    <t>ЗАО Красная Поляна</t>
  </si>
  <si>
    <t>ООО ПТФ "Красная поляна+"</t>
  </si>
  <si>
    <t>ООО Красн Полян Мясокомбин</t>
  </si>
  <si>
    <t>МУЧ СМИ Жизнь р-на</t>
  </si>
  <si>
    <t>ООО "Общепит"</t>
  </si>
  <si>
    <t>ПО Железногорское</t>
  </si>
  <si>
    <t>ООО "КП-Консалтинг"</t>
  </si>
  <si>
    <t>тд Красная Поляна</t>
  </si>
  <si>
    <t>Троицкая с/а</t>
  </si>
  <si>
    <t>ООО "Троицкое"/Комплект</t>
  </si>
  <si>
    <t>ЗАО "Голубая Нива"</t>
  </si>
  <si>
    <t>Трояновская с/а</t>
  </si>
  <si>
    <t>государственное и муниципальное управление</t>
  </si>
  <si>
    <t>социальная сфера</t>
  </si>
  <si>
    <t>ТСЖ "Веретенино"</t>
  </si>
  <si>
    <t>ООО "МК-мясо"</t>
  </si>
  <si>
    <t>ООО "Промсервис"</t>
  </si>
  <si>
    <t>ООО "АПК-Курск"</t>
  </si>
  <si>
    <t>ООО "Сентябрь"</t>
  </si>
  <si>
    <t>ООО "Молочный комбинат"</t>
  </si>
  <si>
    <t>ООО Златополье</t>
  </si>
  <si>
    <t>ООО "Водоснабжение"</t>
  </si>
  <si>
    <t>ООО "Вектра-аква"</t>
  </si>
  <si>
    <t>ООО"Гермес плюс"</t>
  </si>
  <si>
    <t>ОАО "Черноземье "</t>
  </si>
  <si>
    <t>Цех по производству гофры</t>
  </si>
  <si>
    <t>ООО "Арутюн"</t>
  </si>
  <si>
    <t>ООО "Племптица"</t>
  </si>
  <si>
    <t>МУП РКХ</t>
  </si>
  <si>
    <t>ООО "Михайловский комбинат строительных материалов</t>
  </si>
  <si>
    <t>ООО "Блок"</t>
  </si>
  <si>
    <t>ООО ТДЗерно-Торг</t>
  </si>
  <si>
    <t xml:space="preserve">ОО ТД Технопринт  </t>
  </si>
  <si>
    <t>База строит. Материалов</t>
  </si>
  <si>
    <t>ООО Альфа групп</t>
  </si>
  <si>
    <t>ООО Омега групп</t>
  </si>
  <si>
    <t>5+98:246</t>
  </si>
  <si>
    <t xml:space="preserve">Прогноз фонда заработной платы (без  фермеров и занятых индивидуальной трудовой деятельностью), включая военнослужащих и </t>
  </si>
  <si>
    <t xml:space="preserve">приравненных к ним лиц 
на 2017-2019 годы по Веретенинскому сельсовету  Железногорского района </t>
  </si>
  <si>
    <t xml:space="preserve">приравненных к ним лиц на 2017-2019 годы по Веретенинскому сельсовету  Железногорского района </t>
  </si>
  <si>
    <t xml:space="preserve">по Веретенинскому сельсовету Железногорского  района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</si>
</sst>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color theme="1"/>
      <name val="Arial"/>
      <family val="2"/>
      <charset val="204"/>
    </font>
    <font>
      <b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6" fillId="0" borderId="1" xfId="0" applyNumberFormat="1" applyFont="1" applyFill="1" applyBorder="1" applyAlignment="1">
      <alignment vertical="top" wrapText="1"/>
    </xf>
    <xf numFmtId="0" fontId="0" fillId="0" borderId="1" xfId="0" applyBorder="1"/>
    <xf numFmtId="0" fontId="10" fillId="0" borderId="1" xfId="0" applyFont="1" applyBorder="1"/>
    <xf numFmtId="0" fontId="0" fillId="0" borderId="1" xfId="0" applyFill="1" applyBorder="1"/>
    <xf numFmtId="0" fontId="11" fillId="0" borderId="1" xfId="0" applyFont="1" applyFill="1" applyBorder="1"/>
    <xf numFmtId="0" fontId="0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0" fillId="0" borderId="1" xfId="0" applyBorder="1" applyAlignment="1">
      <alignment wrapText="1"/>
    </xf>
    <xf numFmtId="1" fontId="10" fillId="2" borderId="1" xfId="0" applyNumberFormat="1" applyFont="1" applyFill="1" applyBorder="1"/>
    <xf numFmtId="1" fontId="0" fillId="2" borderId="4" xfId="0" applyNumberFormat="1" applyFont="1" applyFill="1" applyBorder="1"/>
    <xf numFmtId="0" fontId="10" fillId="0" borderId="1" xfId="0" applyFont="1" applyFill="1" applyBorder="1"/>
    <xf numFmtId="164" fontId="0" fillId="0" borderId="1" xfId="0" applyNumberFormat="1" applyFont="1" applyBorder="1"/>
    <xf numFmtId="164" fontId="10" fillId="2" borderId="1" xfId="0" applyNumberFormat="1" applyFont="1" applyFill="1" applyBorder="1"/>
    <xf numFmtId="0" fontId="2" fillId="0" borderId="0" xfId="0" applyFont="1" applyAlignment="1">
      <alignment horizontal="center"/>
    </xf>
    <xf numFmtId="1" fontId="0" fillId="2" borderId="1" xfId="0" applyNumberFormat="1" applyFont="1" applyFill="1" applyBorder="1"/>
    <xf numFmtId="164" fontId="0" fillId="2" borderId="1" xfId="0" applyNumberFormat="1" applyFont="1" applyFill="1" applyBorder="1"/>
    <xf numFmtId="164" fontId="0" fillId="2" borderId="4" xfId="0" applyNumberFormat="1" applyFont="1" applyFill="1" applyBorder="1"/>
    <xf numFmtId="164" fontId="0" fillId="0" borderId="1" xfId="0" applyNumberFormat="1" applyFont="1" applyFill="1" applyBorder="1"/>
    <xf numFmtId="164" fontId="0" fillId="0" borderId="4" xfId="0" applyNumberFormat="1" applyFont="1" applyFill="1" applyBorder="1"/>
    <xf numFmtId="164" fontId="0" fillId="0" borderId="4" xfId="0" applyNumberFormat="1" applyFont="1" applyBorder="1"/>
    <xf numFmtId="164" fontId="0" fillId="0" borderId="1" xfId="0" applyNumberFormat="1" applyFill="1" applyBorder="1"/>
    <xf numFmtId="164" fontId="0" fillId="0" borderId="4" xfId="0" applyNumberFormat="1" applyFill="1" applyBorder="1"/>
    <xf numFmtId="164" fontId="10" fillId="0" borderId="1" xfId="0" applyNumberFormat="1" applyFont="1" applyFill="1" applyBorder="1"/>
    <xf numFmtId="164" fontId="12" fillId="2" borderId="1" xfId="0" applyNumberFormat="1" applyFont="1" applyFill="1" applyBorder="1"/>
    <xf numFmtId="164" fontId="0" fillId="0" borderId="1" xfId="0" applyNumberFormat="1" applyBorder="1"/>
    <xf numFmtId="1" fontId="0" fillId="0" borderId="1" xfId="0" applyNumberFormat="1" applyFont="1" applyFill="1" applyBorder="1"/>
    <xf numFmtId="1" fontId="0" fillId="0" borderId="1" xfId="0" applyNumberFormat="1" applyFont="1" applyBorder="1"/>
    <xf numFmtId="1" fontId="0" fillId="0" borderId="4" xfId="0" applyNumberFormat="1" applyFont="1" applyFill="1" applyBorder="1"/>
    <xf numFmtId="1" fontId="0" fillId="0" borderId="4" xfId="0" applyNumberFormat="1" applyFont="1" applyBorder="1"/>
    <xf numFmtId="1" fontId="0" fillId="0" borderId="1" xfId="0" applyNumberFormat="1" applyFill="1" applyBorder="1"/>
    <xf numFmtId="1" fontId="0" fillId="0" borderId="4" xfId="0" applyNumberFormat="1" applyFill="1" applyBorder="1"/>
    <xf numFmtId="0" fontId="0" fillId="0" borderId="0" xfId="0" applyFill="1"/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164" fontId="14" fillId="0" borderId="1" xfId="0" applyNumberFormat="1" applyFont="1" applyFill="1" applyBorder="1"/>
    <xf numFmtId="164" fontId="14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8"/>
  <sheetViews>
    <sheetView tabSelected="1" view="pageBreakPreview" zoomScale="60" zoomScaleNormal="100" workbookViewId="0">
      <selection activeCell="W234" sqref="W234"/>
    </sheetView>
  </sheetViews>
  <sheetFormatPr defaultRowHeight="12.75" x14ac:dyDescent="0.2"/>
  <cols>
    <col min="1" max="1" width="7.28515625" style="8" customWidth="1"/>
    <col min="2" max="2" width="38.85546875" customWidth="1"/>
    <col min="3" max="8" width="9.28515625" hidden="1" customWidth="1"/>
    <col min="9" max="9" width="9.42578125" bestFit="1" customWidth="1"/>
    <col min="10" max="10" width="9.28515625" bestFit="1" customWidth="1"/>
    <col min="11" max="11" width="9.42578125" bestFit="1" customWidth="1"/>
    <col min="12" max="12" width="9.28515625" bestFit="1" customWidth="1"/>
    <col min="13" max="13" width="9.42578125" bestFit="1" customWidth="1"/>
    <col min="14" max="14" width="9.28515625" bestFit="1" customWidth="1"/>
    <col min="15" max="15" width="9.7109375" bestFit="1" customWidth="1"/>
    <col min="16" max="16" width="9.28515625" bestFit="1" customWidth="1"/>
  </cols>
  <sheetData>
    <row r="1" spans="1:16" ht="15" x14ac:dyDescent="0.25">
      <c r="A1" s="52"/>
      <c r="B1" s="52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  <c r="N1" s="1"/>
      <c r="O1" s="1"/>
      <c r="P1" s="1"/>
    </row>
    <row r="2" spans="1:16" ht="15.75" x14ac:dyDescent="0.25">
      <c r="A2" s="53" t="s">
        <v>127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"/>
      <c r="P2" s="1"/>
    </row>
    <row r="3" spans="1:16" ht="27" customHeight="1" x14ac:dyDescent="0.25">
      <c r="A3" s="53" t="s">
        <v>128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2"/>
      <c r="P3" s="2"/>
    </row>
    <row r="4" spans="1:16" ht="15" x14ac:dyDescent="0.25">
      <c r="A4" s="2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55" t="s">
        <v>1</v>
      </c>
      <c r="B5" s="55" t="s">
        <v>2</v>
      </c>
      <c r="C5" s="56" t="s">
        <v>3</v>
      </c>
      <c r="D5" s="51" t="s">
        <v>4</v>
      </c>
      <c r="E5" s="51"/>
      <c r="F5" s="55" t="s">
        <v>5</v>
      </c>
      <c r="G5" s="57" t="s">
        <v>6</v>
      </c>
      <c r="H5" s="58"/>
      <c r="I5" s="51" t="s">
        <v>7</v>
      </c>
      <c r="J5" s="51"/>
      <c r="K5" s="51" t="s">
        <v>8</v>
      </c>
      <c r="L5" s="51"/>
      <c r="M5" s="51" t="s">
        <v>9</v>
      </c>
      <c r="N5" s="51"/>
      <c r="O5" s="51" t="s">
        <v>10</v>
      </c>
      <c r="P5" s="51"/>
    </row>
    <row r="6" spans="1:16" ht="51" x14ac:dyDescent="0.2">
      <c r="A6" s="55"/>
      <c r="B6" s="55"/>
      <c r="C6" s="56"/>
      <c r="D6" s="3" t="s">
        <v>11</v>
      </c>
      <c r="E6" s="3" t="s">
        <v>12</v>
      </c>
      <c r="F6" s="55"/>
      <c r="G6" s="3" t="s">
        <v>11</v>
      </c>
      <c r="H6" s="3" t="s">
        <v>12</v>
      </c>
      <c r="I6" s="3" t="s">
        <v>11</v>
      </c>
      <c r="J6" s="3" t="s">
        <v>12</v>
      </c>
      <c r="K6" s="3" t="s">
        <v>11</v>
      </c>
      <c r="L6" s="3" t="s">
        <v>12</v>
      </c>
      <c r="M6" s="3" t="s">
        <v>11</v>
      </c>
      <c r="N6" s="4" t="s">
        <v>12</v>
      </c>
      <c r="O6" s="3" t="s">
        <v>11</v>
      </c>
      <c r="P6" s="4" t="s">
        <v>12</v>
      </c>
    </row>
    <row r="7" spans="1:16" x14ac:dyDescent="0.2">
      <c r="A7" s="46">
        <v>1</v>
      </c>
      <c r="B7" s="11" t="s">
        <v>37</v>
      </c>
      <c r="C7" s="22">
        <f>C8+C12+C15+C10</f>
        <v>7863.3</v>
      </c>
      <c r="D7" s="22">
        <f>D8+D12+D15+D10</f>
        <v>8018.4000000000005</v>
      </c>
      <c r="E7" s="26">
        <f t="shared" ref="E7:E20" si="0">IF(C7=0,0,D7/C7*100)</f>
        <v>101.97245431307466</v>
      </c>
      <c r="F7" s="22">
        <f>F8+F12+F15+F10</f>
        <v>2262</v>
      </c>
      <c r="G7" s="22">
        <f>G8+G12+G15+G10</f>
        <v>2434</v>
      </c>
      <c r="H7" s="26">
        <f t="shared" ref="H7:H20" si="1">IF(F7=0,0,G7/F7*100)</f>
        <v>107.60389036251105</v>
      </c>
      <c r="I7" s="22">
        <f>I8+I12+I15+I10</f>
        <v>8184</v>
      </c>
      <c r="J7" s="26">
        <f t="shared" ref="J7:J43" si="2">IF(D7=0,0,I7/D7*100)</f>
        <v>102.0652499251721</v>
      </c>
      <c r="K7" s="22">
        <f>K8+K12+K15+K10</f>
        <v>8508</v>
      </c>
      <c r="L7" s="26">
        <f t="shared" ref="L7:N55" si="3">IF(I7=0,0,K7/I7*100)</f>
        <v>103.95894428152492</v>
      </c>
      <c r="M7" s="22">
        <f>M8+M12+M15+M10</f>
        <v>8877</v>
      </c>
      <c r="N7" s="26">
        <f t="shared" si="3"/>
        <v>104.33709449929478</v>
      </c>
      <c r="O7" s="22">
        <f>O8+O12+O15+O10</f>
        <v>9173</v>
      </c>
      <c r="P7" s="26">
        <f t="shared" ref="P7:P64" si="4">IF(M7=0,0,O7/M7*100)</f>
        <v>103.33445984003605</v>
      </c>
    </row>
    <row r="8" spans="1:16" x14ac:dyDescent="0.2">
      <c r="A8" s="47"/>
      <c r="B8" s="5" t="s">
        <v>13</v>
      </c>
      <c r="C8" s="25">
        <f t="shared" ref="C8:O8" si="5">C9</f>
        <v>0</v>
      </c>
      <c r="D8" s="25">
        <f t="shared" si="5"/>
        <v>0</v>
      </c>
      <c r="E8" s="26">
        <f t="shared" si="0"/>
        <v>0</v>
      </c>
      <c r="F8" s="25">
        <f>F9</f>
        <v>0</v>
      </c>
      <c r="G8" s="25">
        <f>G9</f>
        <v>0</v>
      </c>
      <c r="H8" s="26">
        <f t="shared" si="1"/>
        <v>0</v>
      </c>
      <c r="I8" s="25">
        <f t="shared" si="5"/>
        <v>0</v>
      </c>
      <c r="J8" s="26">
        <f t="shared" si="2"/>
        <v>0</v>
      </c>
      <c r="K8" s="25">
        <f t="shared" si="5"/>
        <v>0</v>
      </c>
      <c r="L8" s="26">
        <f t="shared" si="3"/>
        <v>0</v>
      </c>
      <c r="M8" s="25">
        <f t="shared" si="5"/>
        <v>0</v>
      </c>
      <c r="N8" s="26">
        <f t="shared" si="3"/>
        <v>0</v>
      </c>
      <c r="O8" s="25">
        <f t="shared" si="5"/>
        <v>0</v>
      </c>
      <c r="P8" s="26">
        <f t="shared" si="4"/>
        <v>0</v>
      </c>
    </row>
    <row r="9" spans="1:16" x14ac:dyDescent="0.2">
      <c r="A9" s="47"/>
      <c r="B9" s="10" t="s">
        <v>38</v>
      </c>
      <c r="C9" s="21"/>
      <c r="D9" s="30"/>
      <c r="E9" s="26">
        <f t="shared" si="0"/>
        <v>0</v>
      </c>
      <c r="F9" s="21"/>
      <c r="G9" s="27"/>
      <c r="H9" s="26">
        <f t="shared" si="1"/>
        <v>0</v>
      </c>
      <c r="I9" s="21"/>
      <c r="J9" s="26">
        <f t="shared" si="2"/>
        <v>0</v>
      </c>
      <c r="K9" s="21"/>
      <c r="L9" s="26">
        <f t="shared" si="3"/>
        <v>0</v>
      </c>
      <c r="M9" s="21"/>
      <c r="N9" s="26">
        <f t="shared" si="3"/>
        <v>0</v>
      </c>
      <c r="O9" s="21"/>
      <c r="P9" s="26">
        <f t="shared" si="4"/>
        <v>0</v>
      </c>
    </row>
    <row r="10" spans="1:16" ht="21" x14ac:dyDescent="0.2">
      <c r="A10" s="47"/>
      <c r="B10" s="5" t="s">
        <v>18</v>
      </c>
      <c r="C10" s="25">
        <f t="shared" ref="C10:O10" si="6">C11</f>
        <v>522</v>
      </c>
      <c r="D10" s="25">
        <f t="shared" si="6"/>
        <v>677.1</v>
      </c>
      <c r="E10" s="26">
        <f t="shared" si="0"/>
        <v>129.71264367816093</v>
      </c>
      <c r="F10" s="25">
        <f>F11</f>
        <v>0</v>
      </c>
      <c r="G10" s="25">
        <f>G11</f>
        <v>0</v>
      </c>
      <c r="H10" s="26">
        <f t="shared" si="1"/>
        <v>0</v>
      </c>
      <c r="I10" s="25">
        <f t="shared" si="6"/>
        <v>703</v>
      </c>
      <c r="J10" s="26">
        <f t="shared" si="2"/>
        <v>103.82513661202186</v>
      </c>
      <c r="K10" s="25">
        <f t="shared" si="6"/>
        <v>720</v>
      </c>
      <c r="L10" s="26">
        <f t="shared" si="3"/>
        <v>102.41820768136559</v>
      </c>
      <c r="M10" s="25">
        <f t="shared" si="6"/>
        <v>745</v>
      </c>
      <c r="N10" s="26">
        <f t="shared" si="3"/>
        <v>103.47222222222223</v>
      </c>
      <c r="O10" s="25">
        <f t="shared" si="6"/>
        <v>768</v>
      </c>
      <c r="P10" s="26">
        <f t="shared" si="4"/>
        <v>103.08724832214766</v>
      </c>
    </row>
    <row r="11" spans="1:16" x14ac:dyDescent="0.2">
      <c r="A11" s="47"/>
      <c r="B11" s="10" t="s">
        <v>104</v>
      </c>
      <c r="C11" s="29">
        <v>522</v>
      </c>
      <c r="D11" s="31">
        <v>677.1</v>
      </c>
      <c r="E11" s="26">
        <f t="shared" si="0"/>
        <v>129.71264367816093</v>
      </c>
      <c r="F11" s="29"/>
      <c r="G11" s="28"/>
      <c r="H11" s="26">
        <f t="shared" si="1"/>
        <v>0</v>
      </c>
      <c r="I11" s="29">
        <v>703</v>
      </c>
      <c r="J11" s="26">
        <f t="shared" si="2"/>
        <v>103.82513661202186</v>
      </c>
      <c r="K11" s="29">
        <v>720</v>
      </c>
      <c r="L11" s="26">
        <f t="shared" si="3"/>
        <v>102.41820768136559</v>
      </c>
      <c r="M11" s="29">
        <v>745</v>
      </c>
      <c r="N11" s="26">
        <f t="shared" si="3"/>
        <v>103.47222222222223</v>
      </c>
      <c r="O11" s="29">
        <v>768</v>
      </c>
      <c r="P11" s="26">
        <f t="shared" si="4"/>
        <v>103.08724832214766</v>
      </c>
    </row>
    <row r="12" spans="1:16" ht="13.5" x14ac:dyDescent="0.2">
      <c r="A12" s="47"/>
      <c r="B12" s="7" t="s">
        <v>103</v>
      </c>
      <c r="C12" s="26">
        <f>C13+C14</f>
        <v>6377.3</v>
      </c>
      <c r="D12" s="26">
        <f>D13+D14</f>
        <v>6377.3</v>
      </c>
      <c r="E12" s="26">
        <f t="shared" si="0"/>
        <v>100</v>
      </c>
      <c r="F12" s="26">
        <f>F13+F14</f>
        <v>1988</v>
      </c>
      <c r="G12" s="26">
        <f>G13+G14</f>
        <v>2154</v>
      </c>
      <c r="H12" s="26">
        <f t="shared" si="1"/>
        <v>108.35010060362174</v>
      </c>
      <c r="I12" s="26">
        <f>I13+I14</f>
        <v>6511</v>
      </c>
      <c r="J12" s="26">
        <f t="shared" si="2"/>
        <v>102.09649851818168</v>
      </c>
      <c r="K12" s="26">
        <f>K13+K14</f>
        <v>6788</v>
      </c>
      <c r="L12" s="26">
        <f t="shared" si="3"/>
        <v>104.2543388112425</v>
      </c>
      <c r="M12" s="26">
        <f>M13+M14</f>
        <v>7032</v>
      </c>
      <c r="N12" s="26">
        <f t="shared" si="3"/>
        <v>103.59457866823807</v>
      </c>
      <c r="O12" s="26">
        <f>O13+O14</f>
        <v>7305</v>
      </c>
      <c r="P12" s="26">
        <f t="shared" si="4"/>
        <v>103.88225255972696</v>
      </c>
    </row>
    <row r="13" spans="1:16" x14ac:dyDescent="0.2">
      <c r="A13" s="47"/>
      <c r="B13" s="6" t="s">
        <v>23</v>
      </c>
      <c r="C13" s="21">
        <v>5344</v>
      </c>
      <c r="D13" s="27">
        <v>5344</v>
      </c>
      <c r="E13" s="26">
        <f t="shared" si="0"/>
        <v>100</v>
      </c>
      <c r="F13" s="50">
        <v>1682</v>
      </c>
      <c r="G13" s="49">
        <v>1808</v>
      </c>
      <c r="H13" s="26">
        <f t="shared" si="1"/>
        <v>107.4910820451843</v>
      </c>
      <c r="I13" s="21">
        <v>5422</v>
      </c>
      <c r="J13" s="26">
        <f t="shared" si="2"/>
        <v>101.45958083832336</v>
      </c>
      <c r="K13" s="21">
        <v>5633</v>
      </c>
      <c r="L13" s="26">
        <f t="shared" si="3"/>
        <v>103.89155293249723</v>
      </c>
      <c r="M13" s="21">
        <v>5788</v>
      </c>
      <c r="N13" s="26">
        <f t="shared" si="3"/>
        <v>102.75164210900054</v>
      </c>
      <c r="O13" s="21">
        <v>5955</v>
      </c>
      <c r="P13" s="26">
        <f t="shared" si="4"/>
        <v>102.8852798894264</v>
      </c>
    </row>
    <row r="14" spans="1:16" ht="22.5" x14ac:dyDescent="0.2">
      <c r="A14" s="47"/>
      <c r="B14" s="6" t="s">
        <v>25</v>
      </c>
      <c r="C14" s="21">
        <v>1033.3</v>
      </c>
      <c r="D14" s="27">
        <v>1033.3</v>
      </c>
      <c r="E14" s="26">
        <f t="shared" si="0"/>
        <v>100</v>
      </c>
      <c r="F14" s="50">
        <v>306</v>
      </c>
      <c r="G14" s="49">
        <v>346</v>
      </c>
      <c r="H14" s="26">
        <f t="shared" si="1"/>
        <v>113.0718954248366</v>
      </c>
      <c r="I14" s="21">
        <v>1089</v>
      </c>
      <c r="J14" s="26">
        <f t="shared" si="2"/>
        <v>105.390496467628</v>
      </c>
      <c r="K14" s="21">
        <v>1155</v>
      </c>
      <c r="L14" s="26">
        <f t="shared" si="3"/>
        <v>106.06060606060606</v>
      </c>
      <c r="M14" s="21">
        <v>1244</v>
      </c>
      <c r="N14" s="26">
        <f t="shared" si="3"/>
        <v>107.70562770562771</v>
      </c>
      <c r="O14" s="21">
        <v>1350</v>
      </c>
      <c r="P14" s="26">
        <f t="shared" si="4"/>
        <v>108.52090032154339</v>
      </c>
    </row>
    <row r="15" spans="1:16" x14ac:dyDescent="0.2">
      <c r="A15" s="47"/>
      <c r="B15" s="5" t="s">
        <v>22</v>
      </c>
      <c r="C15" s="25">
        <f>C16+C17+C18+C19</f>
        <v>964</v>
      </c>
      <c r="D15" s="25">
        <f>D16+D17+D18+D19</f>
        <v>964</v>
      </c>
      <c r="E15" s="26">
        <f t="shared" si="0"/>
        <v>100</v>
      </c>
      <c r="F15" s="25">
        <f>F16+F17+F18+F19</f>
        <v>274</v>
      </c>
      <c r="G15" s="25">
        <f>G16+G17+G18+G19</f>
        <v>280</v>
      </c>
      <c r="H15" s="26">
        <f t="shared" si="1"/>
        <v>102.18978102189782</v>
      </c>
      <c r="I15" s="25">
        <f>I16+I17+I18+I19</f>
        <v>970</v>
      </c>
      <c r="J15" s="26">
        <f t="shared" si="2"/>
        <v>100.62240663900414</v>
      </c>
      <c r="K15" s="25">
        <f>K16+K17+K18+K19</f>
        <v>1000</v>
      </c>
      <c r="L15" s="26">
        <f t="shared" si="3"/>
        <v>103.09278350515463</v>
      </c>
      <c r="M15" s="25">
        <f>M16+M17+M18+M19</f>
        <v>1100</v>
      </c>
      <c r="N15" s="26">
        <f t="shared" ref="N15:N78" si="7">IF(K15=0,0,M15/K15*100)</f>
        <v>110.00000000000001</v>
      </c>
      <c r="O15" s="25">
        <f>O16+O17+O18+O19</f>
        <v>1100</v>
      </c>
      <c r="P15" s="26">
        <f t="shared" si="4"/>
        <v>100</v>
      </c>
    </row>
    <row r="16" spans="1:16" x14ac:dyDescent="0.2">
      <c r="A16" s="47"/>
      <c r="B16" s="10" t="s">
        <v>39</v>
      </c>
      <c r="C16" s="21"/>
      <c r="D16" s="27"/>
      <c r="E16" s="26">
        <f t="shared" si="0"/>
        <v>0</v>
      </c>
      <c r="F16" s="21"/>
      <c r="G16" s="27"/>
      <c r="H16" s="26">
        <f t="shared" si="1"/>
        <v>0</v>
      </c>
      <c r="I16" s="21"/>
      <c r="J16" s="26">
        <f t="shared" si="2"/>
        <v>0</v>
      </c>
      <c r="K16" s="21"/>
      <c r="L16" s="26">
        <f t="shared" si="3"/>
        <v>0</v>
      </c>
      <c r="M16" s="21"/>
      <c r="N16" s="26">
        <f t="shared" si="7"/>
        <v>0</v>
      </c>
      <c r="O16" s="21"/>
      <c r="P16" s="26">
        <f t="shared" si="4"/>
        <v>0</v>
      </c>
    </row>
    <row r="17" spans="1:16" x14ac:dyDescent="0.2">
      <c r="A17" s="47"/>
      <c r="B17" s="6" t="s">
        <v>102</v>
      </c>
      <c r="C17" s="21">
        <v>964</v>
      </c>
      <c r="D17" s="27">
        <v>964</v>
      </c>
      <c r="E17" s="26">
        <f t="shared" si="0"/>
        <v>100</v>
      </c>
      <c r="F17" s="50">
        <v>274</v>
      </c>
      <c r="G17" s="49">
        <v>280</v>
      </c>
      <c r="H17" s="26">
        <f t="shared" si="1"/>
        <v>102.18978102189782</v>
      </c>
      <c r="I17" s="21">
        <v>970</v>
      </c>
      <c r="J17" s="26">
        <f t="shared" si="2"/>
        <v>100.62240663900414</v>
      </c>
      <c r="K17" s="21">
        <v>1000</v>
      </c>
      <c r="L17" s="26">
        <f t="shared" si="3"/>
        <v>103.09278350515463</v>
      </c>
      <c r="M17" s="21">
        <v>1100</v>
      </c>
      <c r="N17" s="26">
        <f t="shared" si="7"/>
        <v>110.00000000000001</v>
      </c>
      <c r="O17" s="21">
        <v>1100</v>
      </c>
      <c r="P17" s="26">
        <f t="shared" si="4"/>
        <v>100</v>
      </c>
    </row>
    <row r="18" spans="1:16" x14ac:dyDescent="0.2">
      <c r="A18" s="47"/>
      <c r="B18" s="5"/>
      <c r="C18" s="21"/>
      <c r="D18" s="27"/>
      <c r="E18" s="26">
        <f t="shared" si="0"/>
        <v>0</v>
      </c>
      <c r="F18" s="21"/>
      <c r="G18" s="27"/>
      <c r="H18" s="26">
        <f t="shared" si="1"/>
        <v>0</v>
      </c>
      <c r="I18" s="21"/>
      <c r="J18" s="26">
        <f t="shared" si="2"/>
        <v>0</v>
      </c>
      <c r="K18" s="21"/>
      <c r="L18" s="26">
        <f t="shared" si="3"/>
        <v>0</v>
      </c>
      <c r="M18" s="21"/>
      <c r="N18" s="26">
        <f t="shared" si="7"/>
        <v>0</v>
      </c>
      <c r="O18" s="21"/>
      <c r="P18" s="26">
        <f t="shared" si="4"/>
        <v>0</v>
      </c>
    </row>
    <row r="19" spans="1:16" x14ac:dyDescent="0.2">
      <c r="A19" s="48"/>
      <c r="B19" s="5"/>
      <c r="C19" s="21"/>
      <c r="D19" s="27"/>
      <c r="E19" s="26">
        <f t="shared" si="0"/>
        <v>0</v>
      </c>
      <c r="F19" s="21"/>
      <c r="G19" s="27"/>
      <c r="H19" s="26">
        <f t="shared" si="1"/>
        <v>0</v>
      </c>
      <c r="I19" s="21"/>
      <c r="J19" s="26">
        <f t="shared" si="2"/>
        <v>0</v>
      </c>
      <c r="K19" s="21"/>
      <c r="L19" s="26">
        <f t="shared" si="3"/>
        <v>0</v>
      </c>
      <c r="M19" s="21"/>
      <c r="N19" s="26">
        <f t="shared" si="7"/>
        <v>0</v>
      </c>
      <c r="O19" s="21"/>
      <c r="P19" s="26">
        <f t="shared" si="4"/>
        <v>0</v>
      </c>
    </row>
    <row r="20" spans="1:16" hidden="1" x14ac:dyDescent="0.2">
      <c r="A20" s="46" t="s">
        <v>126</v>
      </c>
      <c r="B20" s="11" t="s">
        <v>40</v>
      </c>
      <c r="C20" s="22">
        <f>C29+C31+C35+C23+C21+C26</f>
        <v>2766.2</v>
      </c>
      <c r="D20" s="22">
        <f>D29+D31+D35+D23+D21+D26</f>
        <v>1658.7</v>
      </c>
      <c r="E20" s="26">
        <f t="shared" si="0"/>
        <v>59.963126310462009</v>
      </c>
      <c r="F20" s="22">
        <f>F29+F31+F35+F23+F21+F26</f>
        <v>453</v>
      </c>
      <c r="G20" s="22">
        <f>G29+G31+G35+G23+G21+G26</f>
        <v>459</v>
      </c>
      <c r="H20" s="26">
        <f t="shared" si="1"/>
        <v>101.32450331125828</v>
      </c>
      <c r="I20" s="22">
        <f>I29+I31+I35+I23+I21+I26</f>
        <v>3815</v>
      </c>
      <c r="J20" s="26">
        <f t="shared" si="2"/>
        <v>229.99939711822512</v>
      </c>
      <c r="K20" s="22">
        <f>K29+K31+K35+K23+K21+K26</f>
        <v>3952</v>
      </c>
      <c r="L20" s="26">
        <f t="shared" si="3"/>
        <v>103.59108781127129</v>
      </c>
      <c r="M20" s="22">
        <f>M29+M31+M35+M23+M21+M26</f>
        <v>4157</v>
      </c>
      <c r="N20" s="26">
        <f t="shared" si="7"/>
        <v>105.18724696356276</v>
      </c>
      <c r="O20" s="22">
        <f>O29+O31+O35+O23+O21+O26</f>
        <v>4378</v>
      </c>
      <c r="P20" s="26">
        <f t="shared" si="4"/>
        <v>105.31633389463555</v>
      </c>
    </row>
    <row r="21" spans="1:16" hidden="1" x14ac:dyDescent="0.2">
      <c r="A21" s="47"/>
      <c r="B21" s="5" t="s">
        <v>13</v>
      </c>
      <c r="C21" s="22">
        <f>C22</f>
        <v>0</v>
      </c>
      <c r="D21" s="22">
        <f>D22</f>
        <v>0</v>
      </c>
      <c r="E21" s="26">
        <f t="shared" ref="E21:E84" si="8">IF(C21=0,0,D21/C21*100)</f>
        <v>0</v>
      </c>
      <c r="F21" s="22">
        <f>F22</f>
        <v>0</v>
      </c>
      <c r="G21" s="22">
        <f>G22</f>
        <v>0</v>
      </c>
      <c r="H21" s="26">
        <f t="shared" ref="H21:H84" si="9">IF(F21=0,0,G21/F21*100)</f>
        <v>0</v>
      </c>
      <c r="I21" s="22">
        <f>I22</f>
        <v>0</v>
      </c>
      <c r="J21" s="26">
        <f t="shared" si="2"/>
        <v>0</v>
      </c>
      <c r="K21" s="22">
        <f>K22</f>
        <v>0</v>
      </c>
      <c r="L21" s="26">
        <f t="shared" si="3"/>
        <v>0</v>
      </c>
      <c r="M21" s="22">
        <f>M22</f>
        <v>0</v>
      </c>
      <c r="N21" s="26">
        <f t="shared" si="7"/>
        <v>0</v>
      </c>
      <c r="O21" s="22">
        <f>O22</f>
        <v>0</v>
      </c>
      <c r="P21" s="26">
        <f t="shared" si="4"/>
        <v>0</v>
      </c>
    </row>
    <row r="22" spans="1:16" hidden="1" x14ac:dyDescent="0.2">
      <c r="A22" s="47"/>
      <c r="B22" s="14" t="s">
        <v>41</v>
      </c>
      <c r="C22" s="32"/>
      <c r="D22" s="32"/>
      <c r="E22" s="26">
        <f t="shared" si="8"/>
        <v>0</v>
      </c>
      <c r="F22" s="32"/>
      <c r="G22" s="32"/>
      <c r="H22" s="26">
        <f t="shared" si="9"/>
        <v>0</v>
      </c>
      <c r="I22" s="32"/>
      <c r="J22" s="26">
        <f t="shared" si="2"/>
        <v>0</v>
      </c>
      <c r="K22" s="32"/>
      <c r="L22" s="26">
        <f t="shared" si="3"/>
        <v>0</v>
      </c>
      <c r="M22" s="32"/>
      <c r="N22" s="26">
        <f t="shared" si="7"/>
        <v>0</v>
      </c>
      <c r="O22" s="32"/>
      <c r="P22" s="26">
        <f t="shared" si="4"/>
        <v>0</v>
      </c>
    </row>
    <row r="23" spans="1:16" ht="42" hidden="1" x14ac:dyDescent="0.2">
      <c r="A23" s="47"/>
      <c r="B23" s="5" t="s">
        <v>20</v>
      </c>
      <c r="C23" s="25">
        <f>C24+C25</f>
        <v>1673.4</v>
      </c>
      <c r="D23" s="25">
        <f>D24+D25</f>
        <v>0</v>
      </c>
      <c r="E23" s="26">
        <f t="shared" si="8"/>
        <v>0</v>
      </c>
      <c r="F23" s="25">
        <f>F24+F25</f>
        <v>0</v>
      </c>
      <c r="G23" s="25">
        <f>G24+G25</f>
        <v>0</v>
      </c>
      <c r="H23" s="26">
        <f t="shared" si="9"/>
        <v>0</v>
      </c>
      <c r="I23" s="25">
        <f>I24+I25</f>
        <v>1914</v>
      </c>
      <c r="J23" s="26">
        <f t="shared" si="2"/>
        <v>0</v>
      </c>
      <c r="K23" s="25">
        <f>K24+K25</f>
        <v>1983</v>
      </c>
      <c r="L23" s="26">
        <f t="shared" si="3"/>
        <v>103.6050156739812</v>
      </c>
      <c r="M23" s="25">
        <f>M24+M25</f>
        <v>2058</v>
      </c>
      <c r="N23" s="26">
        <f t="shared" si="7"/>
        <v>103.7821482602118</v>
      </c>
      <c r="O23" s="25">
        <f>O24+O25</f>
        <v>2160</v>
      </c>
      <c r="P23" s="26">
        <f t="shared" si="4"/>
        <v>104.95626822157433</v>
      </c>
    </row>
    <row r="24" spans="1:16" hidden="1" x14ac:dyDescent="0.2">
      <c r="A24" s="47"/>
      <c r="B24" s="15" t="s">
        <v>42</v>
      </c>
      <c r="C24" s="27">
        <v>871.4</v>
      </c>
      <c r="D24" s="27"/>
      <c r="E24" s="26">
        <f t="shared" si="8"/>
        <v>0</v>
      </c>
      <c r="F24" s="27"/>
      <c r="G24" s="27"/>
      <c r="H24" s="26">
        <f t="shared" si="9"/>
        <v>0</v>
      </c>
      <c r="I24" s="27">
        <v>912</v>
      </c>
      <c r="J24" s="26">
        <f t="shared" si="2"/>
        <v>0</v>
      </c>
      <c r="K24" s="27">
        <v>933</v>
      </c>
      <c r="L24" s="26">
        <f t="shared" si="3"/>
        <v>102.30263157894737</v>
      </c>
      <c r="M24" s="27">
        <v>956</v>
      </c>
      <c r="N24" s="26">
        <f t="shared" si="7"/>
        <v>102.46516613076098</v>
      </c>
      <c r="O24" s="27">
        <v>980</v>
      </c>
      <c r="P24" s="26">
        <f t="shared" si="4"/>
        <v>102.51046025104603</v>
      </c>
    </row>
    <row r="25" spans="1:16" hidden="1" x14ac:dyDescent="0.2">
      <c r="A25" s="47"/>
      <c r="B25" s="10" t="s">
        <v>43</v>
      </c>
      <c r="C25" s="27">
        <v>802</v>
      </c>
      <c r="D25" s="27"/>
      <c r="E25" s="26">
        <f t="shared" si="8"/>
        <v>0</v>
      </c>
      <c r="F25" s="27"/>
      <c r="G25" s="27"/>
      <c r="H25" s="26">
        <f t="shared" si="9"/>
        <v>0</v>
      </c>
      <c r="I25" s="27">
        <v>1002</v>
      </c>
      <c r="J25" s="26">
        <f t="shared" si="2"/>
        <v>0</v>
      </c>
      <c r="K25" s="27">
        <v>1050</v>
      </c>
      <c r="L25" s="26">
        <f t="shared" si="3"/>
        <v>104.79041916167664</v>
      </c>
      <c r="M25" s="27">
        <v>1102</v>
      </c>
      <c r="N25" s="26">
        <f t="shared" si="7"/>
        <v>104.95238095238095</v>
      </c>
      <c r="O25" s="27">
        <v>1180</v>
      </c>
      <c r="P25" s="26">
        <f t="shared" si="4"/>
        <v>107.07803992740472</v>
      </c>
    </row>
    <row r="26" spans="1:16" hidden="1" x14ac:dyDescent="0.2">
      <c r="A26" s="47"/>
      <c r="B26" s="5" t="s">
        <v>15</v>
      </c>
      <c r="C26" s="25">
        <f t="shared" ref="C26:O26" si="10">C27</f>
        <v>0</v>
      </c>
      <c r="D26" s="25">
        <f t="shared" si="10"/>
        <v>566.70000000000005</v>
      </c>
      <c r="E26" s="26">
        <f t="shared" si="8"/>
        <v>0</v>
      </c>
      <c r="F26" s="25">
        <f>F27</f>
        <v>166</v>
      </c>
      <c r="G26" s="25">
        <f>G27</f>
        <v>172</v>
      </c>
      <c r="H26" s="26">
        <f t="shared" si="9"/>
        <v>103.6144578313253</v>
      </c>
      <c r="I26" s="25">
        <f t="shared" si="10"/>
        <v>789</v>
      </c>
      <c r="J26" s="26">
        <f t="shared" si="2"/>
        <v>139.22710428798302</v>
      </c>
      <c r="K26" s="25">
        <f t="shared" si="10"/>
        <v>803</v>
      </c>
      <c r="L26" s="26">
        <f t="shared" si="3"/>
        <v>101.7743979721166</v>
      </c>
      <c r="M26" s="25">
        <f t="shared" si="10"/>
        <v>911</v>
      </c>
      <c r="N26" s="26">
        <f t="shared" si="7"/>
        <v>113.44956413449565</v>
      </c>
      <c r="O26" s="25">
        <f t="shared" si="10"/>
        <v>988</v>
      </c>
      <c r="P26" s="26">
        <f t="shared" si="4"/>
        <v>108.4522502744237</v>
      </c>
    </row>
    <row r="27" spans="1:16" ht="22.5" hidden="1" x14ac:dyDescent="0.2">
      <c r="A27" s="47"/>
      <c r="B27" s="6" t="s">
        <v>16</v>
      </c>
      <c r="C27" s="25">
        <f>C28</f>
        <v>0</v>
      </c>
      <c r="D27" s="25">
        <f>D28</f>
        <v>566.70000000000005</v>
      </c>
      <c r="E27" s="26">
        <f t="shared" si="8"/>
        <v>0</v>
      </c>
      <c r="F27" s="25">
        <f>F28</f>
        <v>166</v>
      </c>
      <c r="G27" s="25">
        <f>G28</f>
        <v>172</v>
      </c>
      <c r="H27" s="26">
        <f t="shared" si="9"/>
        <v>103.6144578313253</v>
      </c>
      <c r="I27" s="25">
        <f>I28</f>
        <v>789</v>
      </c>
      <c r="J27" s="26">
        <f t="shared" si="2"/>
        <v>139.22710428798302</v>
      </c>
      <c r="K27" s="25">
        <f>K28</f>
        <v>803</v>
      </c>
      <c r="L27" s="26">
        <f t="shared" si="3"/>
        <v>101.7743979721166</v>
      </c>
      <c r="M27" s="25">
        <f>M28</f>
        <v>911</v>
      </c>
      <c r="N27" s="26">
        <f t="shared" si="7"/>
        <v>113.44956413449565</v>
      </c>
      <c r="O27" s="25">
        <f>O28</f>
        <v>988</v>
      </c>
      <c r="P27" s="26">
        <f t="shared" si="4"/>
        <v>108.4522502744237</v>
      </c>
    </row>
    <row r="28" spans="1:16" hidden="1" x14ac:dyDescent="0.2">
      <c r="A28" s="47"/>
      <c r="B28" s="10" t="s">
        <v>105</v>
      </c>
      <c r="C28" s="27"/>
      <c r="D28" s="27">
        <v>566.70000000000005</v>
      </c>
      <c r="E28" s="26">
        <f t="shared" si="8"/>
        <v>0</v>
      </c>
      <c r="F28" s="49">
        <v>166</v>
      </c>
      <c r="G28" s="49">
        <v>172</v>
      </c>
      <c r="H28" s="26">
        <f t="shared" si="9"/>
        <v>103.6144578313253</v>
      </c>
      <c r="I28" s="21">
        <v>789</v>
      </c>
      <c r="J28" s="26">
        <f t="shared" si="2"/>
        <v>139.22710428798302</v>
      </c>
      <c r="K28" s="21">
        <v>803</v>
      </c>
      <c r="L28" s="26">
        <f t="shared" si="3"/>
        <v>101.7743979721166</v>
      </c>
      <c r="M28" s="21">
        <v>911</v>
      </c>
      <c r="N28" s="26">
        <f t="shared" si="7"/>
        <v>113.44956413449565</v>
      </c>
      <c r="O28" s="21">
        <v>988</v>
      </c>
      <c r="P28" s="26">
        <f t="shared" si="4"/>
        <v>108.4522502744237</v>
      </c>
    </row>
    <row r="29" spans="1:16" ht="13.5" hidden="1" x14ac:dyDescent="0.2">
      <c r="A29" s="47"/>
      <c r="B29" s="7" t="s">
        <v>103</v>
      </c>
      <c r="C29" s="25">
        <f t="shared" ref="C29:O35" si="11">C30</f>
        <v>412.8</v>
      </c>
      <c r="D29" s="25">
        <f t="shared" si="11"/>
        <v>412</v>
      </c>
      <c r="E29" s="26">
        <f t="shared" si="8"/>
        <v>99.806201550387598</v>
      </c>
      <c r="F29" s="25">
        <f>F30</f>
        <v>115</v>
      </c>
      <c r="G29" s="25">
        <f>G30</f>
        <v>115</v>
      </c>
      <c r="H29" s="26">
        <f t="shared" si="9"/>
        <v>100</v>
      </c>
      <c r="I29" s="25">
        <f t="shared" si="11"/>
        <v>432</v>
      </c>
      <c r="J29" s="26">
        <f t="shared" si="2"/>
        <v>104.85436893203884</v>
      </c>
      <c r="K29" s="25">
        <f t="shared" si="11"/>
        <v>466</v>
      </c>
      <c r="L29" s="26">
        <f t="shared" si="3"/>
        <v>107.87037037037037</v>
      </c>
      <c r="M29" s="25">
        <f t="shared" si="11"/>
        <v>488</v>
      </c>
      <c r="N29" s="26">
        <f t="shared" si="7"/>
        <v>104.72103004291846</v>
      </c>
      <c r="O29" s="25">
        <f t="shared" si="11"/>
        <v>510</v>
      </c>
      <c r="P29" s="26">
        <f t="shared" si="4"/>
        <v>104.50819672131149</v>
      </c>
    </row>
    <row r="30" spans="1:16" ht="22.5" hidden="1" x14ac:dyDescent="0.2">
      <c r="A30" s="47"/>
      <c r="B30" s="6" t="s">
        <v>25</v>
      </c>
      <c r="C30" s="21">
        <v>412.8</v>
      </c>
      <c r="D30" s="27">
        <v>412</v>
      </c>
      <c r="E30" s="26">
        <f t="shared" si="8"/>
        <v>99.806201550387598</v>
      </c>
      <c r="F30" s="50">
        <v>115</v>
      </c>
      <c r="G30" s="49">
        <v>115</v>
      </c>
      <c r="H30" s="26">
        <f t="shared" si="9"/>
        <v>100</v>
      </c>
      <c r="I30" s="21">
        <v>432</v>
      </c>
      <c r="J30" s="26">
        <f t="shared" si="2"/>
        <v>104.85436893203884</v>
      </c>
      <c r="K30" s="21">
        <v>466</v>
      </c>
      <c r="L30" s="26">
        <f t="shared" si="3"/>
        <v>107.87037037037037</v>
      </c>
      <c r="M30" s="21">
        <v>488</v>
      </c>
      <c r="N30" s="26">
        <f t="shared" si="7"/>
        <v>104.72103004291846</v>
      </c>
      <c r="O30" s="21">
        <v>510</v>
      </c>
      <c r="P30" s="26">
        <f t="shared" si="4"/>
        <v>104.50819672131149</v>
      </c>
    </row>
    <row r="31" spans="1:16" hidden="1" x14ac:dyDescent="0.2">
      <c r="A31" s="47"/>
      <c r="B31" s="5" t="s">
        <v>22</v>
      </c>
      <c r="C31" s="25">
        <f>C32+C33+C34</f>
        <v>680</v>
      </c>
      <c r="D31" s="25">
        <f>D32+D33+D34</f>
        <v>680</v>
      </c>
      <c r="E31" s="26">
        <f t="shared" si="8"/>
        <v>100</v>
      </c>
      <c r="F31" s="25">
        <f>F32+F33+F34</f>
        <v>172</v>
      </c>
      <c r="G31" s="25">
        <f>G32+G33+G34</f>
        <v>172</v>
      </c>
      <c r="H31" s="26">
        <f t="shared" si="9"/>
        <v>100</v>
      </c>
      <c r="I31" s="25">
        <f>I32+I33+I34</f>
        <v>680</v>
      </c>
      <c r="J31" s="26">
        <f t="shared" si="2"/>
        <v>100</v>
      </c>
      <c r="K31" s="25">
        <f>K32+K33+K34</f>
        <v>700</v>
      </c>
      <c r="L31" s="26">
        <f t="shared" si="3"/>
        <v>102.94117647058823</v>
      </c>
      <c r="M31" s="25">
        <f>M32+M33+M34</f>
        <v>700</v>
      </c>
      <c r="N31" s="26">
        <f t="shared" si="7"/>
        <v>100</v>
      </c>
      <c r="O31" s="25">
        <f>O32+O33+O34</f>
        <v>720</v>
      </c>
      <c r="P31" s="26">
        <f t="shared" si="4"/>
        <v>102.85714285714285</v>
      </c>
    </row>
    <row r="32" spans="1:16" hidden="1" x14ac:dyDescent="0.2">
      <c r="A32" s="47"/>
      <c r="B32" s="6" t="s">
        <v>102</v>
      </c>
      <c r="C32" s="21">
        <v>680</v>
      </c>
      <c r="D32" s="27">
        <v>680</v>
      </c>
      <c r="E32" s="26">
        <f t="shared" si="8"/>
        <v>100</v>
      </c>
      <c r="F32" s="50">
        <v>172</v>
      </c>
      <c r="G32" s="49">
        <v>172</v>
      </c>
      <c r="H32" s="26">
        <f t="shared" si="9"/>
        <v>100</v>
      </c>
      <c r="I32" s="21">
        <v>680</v>
      </c>
      <c r="J32" s="26">
        <f t="shared" si="2"/>
        <v>100</v>
      </c>
      <c r="K32" s="21">
        <v>700</v>
      </c>
      <c r="L32" s="26">
        <f t="shared" si="3"/>
        <v>102.94117647058823</v>
      </c>
      <c r="M32" s="21">
        <v>700</v>
      </c>
      <c r="N32" s="26">
        <f t="shared" si="7"/>
        <v>100</v>
      </c>
      <c r="O32" s="21">
        <v>720</v>
      </c>
      <c r="P32" s="26">
        <f t="shared" si="4"/>
        <v>102.85714285714285</v>
      </c>
    </row>
    <row r="33" spans="1:16" hidden="1" x14ac:dyDescent="0.2">
      <c r="A33" s="47"/>
      <c r="B33" s="5"/>
      <c r="C33" s="21"/>
      <c r="D33" s="27"/>
      <c r="E33" s="26">
        <f t="shared" si="8"/>
        <v>0</v>
      </c>
      <c r="F33" s="21"/>
      <c r="G33" s="27"/>
      <c r="H33" s="26">
        <f t="shared" si="9"/>
        <v>0</v>
      </c>
      <c r="I33" s="21"/>
      <c r="J33" s="26">
        <f t="shared" si="2"/>
        <v>0</v>
      </c>
      <c r="K33" s="21"/>
      <c r="L33" s="26">
        <f t="shared" si="3"/>
        <v>0</v>
      </c>
      <c r="M33" s="21"/>
      <c r="N33" s="26">
        <f t="shared" si="7"/>
        <v>0</v>
      </c>
      <c r="O33" s="21"/>
      <c r="P33" s="26">
        <f t="shared" si="4"/>
        <v>0</v>
      </c>
    </row>
    <row r="34" spans="1:16" hidden="1" x14ac:dyDescent="0.2">
      <c r="A34" s="47"/>
      <c r="B34" s="5"/>
      <c r="C34" s="21"/>
      <c r="D34" s="27"/>
      <c r="E34" s="26">
        <f t="shared" si="8"/>
        <v>0</v>
      </c>
      <c r="F34" s="21"/>
      <c r="G34" s="27"/>
      <c r="H34" s="26">
        <f t="shared" si="9"/>
        <v>0</v>
      </c>
      <c r="I34" s="21"/>
      <c r="J34" s="26">
        <f t="shared" si="2"/>
        <v>0</v>
      </c>
      <c r="K34" s="21"/>
      <c r="L34" s="26">
        <f t="shared" si="3"/>
        <v>0</v>
      </c>
      <c r="M34" s="21"/>
      <c r="N34" s="26">
        <f t="shared" si="7"/>
        <v>0</v>
      </c>
      <c r="O34" s="21"/>
      <c r="P34" s="26">
        <f t="shared" si="4"/>
        <v>0</v>
      </c>
    </row>
    <row r="35" spans="1:16" ht="21" hidden="1" x14ac:dyDescent="0.2">
      <c r="A35" s="47"/>
      <c r="B35" s="5" t="s">
        <v>18</v>
      </c>
      <c r="C35" s="25">
        <f t="shared" si="11"/>
        <v>0</v>
      </c>
      <c r="D35" s="25">
        <f t="shared" si="11"/>
        <v>0</v>
      </c>
      <c r="E35" s="26">
        <f t="shared" si="8"/>
        <v>0</v>
      </c>
      <c r="F35" s="25">
        <f>F36</f>
        <v>0</v>
      </c>
      <c r="G35" s="25">
        <f>G36</f>
        <v>0</v>
      </c>
      <c r="H35" s="26">
        <f t="shared" si="9"/>
        <v>0</v>
      </c>
      <c r="I35" s="25">
        <f t="shared" si="11"/>
        <v>0</v>
      </c>
      <c r="J35" s="26">
        <f t="shared" si="2"/>
        <v>0</v>
      </c>
      <c r="K35" s="25">
        <f t="shared" si="11"/>
        <v>0</v>
      </c>
      <c r="L35" s="26">
        <f t="shared" si="3"/>
        <v>0</v>
      </c>
      <c r="M35" s="25">
        <f t="shared" si="11"/>
        <v>0</v>
      </c>
      <c r="N35" s="26">
        <f t="shared" si="7"/>
        <v>0</v>
      </c>
      <c r="O35" s="25">
        <f t="shared" si="11"/>
        <v>0</v>
      </c>
      <c r="P35" s="26">
        <f t="shared" si="4"/>
        <v>0</v>
      </c>
    </row>
    <row r="36" spans="1:16" hidden="1" x14ac:dyDescent="0.2">
      <c r="A36" s="48"/>
      <c r="B36" s="10" t="s">
        <v>44</v>
      </c>
      <c r="C36" s="21"/>
      <c r="D36" s="27"/>
      <c r="E36" s="26">
        <f t="shared" si="8"/>
        <v>0</v>
      </c>
      <c r="F36" s="21"/>
      <c r="G36" s="27"/>
      <c r="H36" s="26">
        <f t="shared" si="9"/>
        <v>0</v>
      </c>
      <c r="I36" s="21"/>
      <c r="J36" s="26">
        <f t="shared" si="2"/>
        <v>0</v>
      </c>
      <c r="K36" s="21"/>
      <c r="L36" s="26">
        <f t="shared" si="3"/>
        <v>0</v>
      </c>
      <c r="M36" s="21"/>
      <c r="N36" s="26">
        <f t="shared" si="7"/>
        <v>0</v>
      </c>
      <c r="O36" s="21"/>
      <c r="P36" s="26">
        <f t="shared" si="4"/>
        <v>0</v>
      </c>
    </row>
    <row r="37" spans="1:16" hidden="1" x14ac:dyDescent="0.2">
      <c r="A37" s="46">
        <v>6</v>
      </c>
      <c r="B37" s="11" t="s">
        <v>45</v>
      </c>
      <c r="C37" s="22">
        <f>C38+C40+C43</f>
        <v>1860.3000000000002</v>
      </c>
      <c r="D37" s="22">
        <f>D38+D40+D43</f>
        <v>1805.1999999999998</v>
      </c>
      <c r="E37" s="26">
        <f t="shared" si="8"/>
        <v>97.038112132451744</v>
      </c>
      <c r="F37" s="22">
        <f>F38+F40+F43</f>
        <v>260</v>
      </c>
      <c r="G37" s="22">
        <f>G38+G40+G43</f>
        <v>262</v>
      </c>
      <c r="H37" s="26">
        <f t="shared" si="9"/>
        <v>100.76923076923077</v>
      </c>
      <c r="I37" s="22">
        <f>I38+I40+I43</f>
        <v>1928</v>
      </c>
      <c r="J37" s="26">
        <f t="shared" si="2"/>
        <v>106.80257035231556</v>
      </c>
      <c r="K37" s="22">
        <f>K38+K40+K43</f>
        <v>2013</v>
      </c>
      <c r="L37" s="26">
        <f t="shared" si="3"/>
        <v>104.40871369294607</v>
      </c>
      <c r="M37" s="22">
        <f>M38+M40+M43</f>
        <v>2047</v>
      </c>
      <c r="N37" s="26">
        <f t="shared" si="7"/>
        <v>101.6890213611525</v>
      </c>
      <c r="O37" s="22">
        <f>O38+O40+O43</f>
        <v>2184</v>
      </c>
      <c r="P37" s="26">
        <f t="shared" si="4"/>
        <v>106.69272105520274</v>
      </c>
    </row>
    <row r="38" spans="1:16" hidden="1" x14ac:dyDescent="0.2">
      <c r="A38" s="47"/>
      <c r="B38" s="5" t="s">
        <v>13</v>
      </c>
      <c r="C38" s="25">
        <f t="shared" ref="C38:O38" si="12">C39</f>
        <v>948</v>
      </c>
      <c r="D38" s="25">
        <f t="shared" si="12"/>
        <v>892.9</v>
      </c>
      <c r="E38" s="26">
        <f t="shared" si="8"/>
        <v>94.187763713080159</v>
      </c>
      <c r="F38" s="25">
        <f>F39</f>
        <v>0</v>
      </c>
      <c r="G38" s="25">
        <f>G39</f>
        <v>0</v>
      </c>
      <c r="H38" s="26">
        <f t="shared" si="9"/>
        <v>0</v>
      </c>
      <c r="I38" s="25">
        <f t="shared" si="12"/>
        <v>1012</v>
      </c>
      <c r="J38" s="26">
        <f t="shared" si="2"/>
        <v>113.33855974913205</v>
      </c>
      <c r="K38" s="25">
        <f t="shared" si="12"/>
        <v>1080</v>
      </c>
      <c r="L38" s="26">
        <f t="shared" si="3"/>
        <v>106.71936758893281</v>
      </c>
      <c r="M38" s="25">
        <f t="shared" si="12"/>
        <v>1100</v>
      </c>
      <c r="N38" s="26">
        <f t="shared" si="7"/>
        <v>101.85185185185186</v>
      </c>
      <c r="O38" s="25">
        <f t="shared" si="12"/>
        <v>1200</v>
      </c>
      <c r="P38" s="26">
        <f t="shared" si="4"/>
        <v>109.09090909090908</v>
      </c>
    </row>
    <row r="39" spans="1:16" hidden="1" x14ac:dyDescent="0.2">
      <c r="A39" s="47"/>
      <c r="B39" s="10" t="s">
        <v>46</v>
      </c>
      <c r="C39" s="21">
        <v>948</v>
      </c>
      <c r="D39" s="27">
        <v>892.9</v>
      </c>
      <c r="E39" s="26">
        <f t="shared" si="8"/>
        <v>94.187763713080159</v>
      </c>
      <c r="F39" s="21"/>
      <c r="G39" s="27"/>
      <c r="H39" s="26">
        <f t="shared" si="9"/>
        <v>0</v>
      </c>
      <c r="I39" s="21">
        <v>1012</v>
      </c>
      <c r="J39" s="26">
        <f t="shared" si="2"/>
        <v>113.33855974913205</v>
      </c>
      <c r="K39" s="21">
        <v>1080</v>
      </c>
      <c r="L39" s="26">
        <f t="shared" si="3"/>
        <v>106.71936758893281</v>
      </c>
      <c r="M39" s="21">
        <v>1100</v>
      </c>
      <c r="N39" s="26">
        <f t="shared" si="7"/>
        <v>101.85185185185186</v>
      </c>
      <c r="O39" s="21">
        <v>1200</v>
      </c>
      <c r="P39" s="26">
        <f t="shared" si="4"/>
        <v>109.09090909090908</v>
      </c>
    </row>
    <row r="40" spans="1:16" ht="13.5" hidden="1" x14ac:dyDescent="0.2">
      <c r="A40" s="47"/>
      <c r="B40" s="7" t="s">
        <v>103</v>
      </c>
      <c r="C40" s="26">
        <f>C41+C42</f>
        <v>206.7</v>
      </c>
      <c r="D40" s="26">
        <f>D41+D42</f>
        <v>206.7</v>
      </c>
      <c r="E40" s="26">
        <f t="shared" si="8"/>
        <v>100</v>
      </c>
      <c r="F40" s="26">
        <f>F41+F42</f>
        <v>56</v>
      </c>
      <c r="G40" s="26">
        <f>G41+G42</f>
        <v>58</v>
      </c>
      <c r="H40" s="26">
        <f t="shared" si="9"/>
        <v>103.57142857142858</v>
      </c>
      <c r="I40" s="26">
        <f>I41+I42</f>
        <v>208</v>
      </c>
      <c r="J40" s="26">
        <f t="shared" si="2"/>
        <v>100.62893081761007</v>
      </c>
      <c r="K40" s="26">
        <f>K41+K42</f>
        <v>218</v>
      </c>
      <c r="L40" s="26">
        <f t="shared" si="3"/>
        <v>104.80769230769231</v>
      </c>
      <c r="M40" s="26">
        <f>M41+M42</f>
        <v>225</v>
      </c>
      <c r="N40" s="26">
        <f t="shared" si="7"/>
        <v>103.21100917431193</v>
      </c>
      <c r="O40" s="26">
        <f>O41+O42</f>
        <v>240</v>
      </c>
      <c r="P40" s="26">
        <f t="shared" si="4"/>
        <v>106.66666666666667</v>
      </c>
    </row>
    <row r="41" spans="1:16" hidden="1" x14ac:dyDescent="0.2">
      <c r="A41" s="47"/>
      <c r="B41" s="6" t="s">
        <v>23</v>
      </c>
      <c r="C41" s="21"/>
      <c r="D41" s="27"/>
      <c r="E41" s="26">
        <f t="shared" si="8"/>
        <v>0</v>
      </c>
      <c r="F41" s="21"/>
      <c r="G41" s="27"/>
      <c r="H41" s="26">
        <f t="shared" si="9"/>
        <v>0</v>
      </c>
      <c r="I41" s="21"/>
      <c r="J41" s="26">
        <f t="shared" si="2"/>
        <v>0</v>
      </c>
      <c r="K41" s="21"/>
      <c r="L41" s="26">
        <f t="shared" si="3"/>
        <v>0</v>
      </c>
      <c r="M41" s="21"/>
      <c r="N41" s="26">
        <f t="shared" si="7"/>
        <v>0</v>
      </c>
      <c r="O41" s="21"/>
      <c r="P41" s="26">
        <f t="shared" si="4"/>
        <v>0</v>
      </c>
    </row>
    <row r="42" spans="1:16" ht="22.5" hidden="1" x14ac:dyDescent="0.2">
      <c r="A42" s="47"/>
      <c r="B42" s="6" t="s">
        <v>25</v>
      </c>
      <c r="C42" s="21">
        <v>206.7</v>
      </c>
      <c r="D42" s="27">
        <v>206.7</v>
      </c>
      <c r="E42" s="26">
        <f t="shared" si="8"/>
        <v>100</v>
      </c>
      <c r="F42" s="50">
        <v>56</v>
      </c>
      <c r="G42" s="49">
        <v>58</v>
      </c>
      <c r="H42" s="26">
        <f t="shared" si="9"/>
        <v>103.57142857142858</v>
      </c>
      <c r="I42" s="21">
        <v>208</v>
      </c>
      <c r="J42" s="26">
        <f t="shared" si="2"/>
        <v>100.62893081761007</v>
      </c>
      <c r="K42" s="21">
        <v>218</v>
      </c>
      <c r="L42" s="26">
        <f t="shared" si="3"/>
        <v>104.80769230769231</v>
      </c>
      <c r="M42" s="21">
        <v>225</v>
      </c>
      <c r="N42" s="26">
        <f t="shared" si="7"/>
        <v>103.21100917431193</v>
      </c>
      <c r="O42" s="21">
        <v>240</v>
      </c>
      <c r="P42" s="26">
        <f t="shared" si="4"/>
        <v>106.66666666666667</v>
      </c>
    </row>
    <row r="43" spans="1:16" hidden="1" x14ac:dyDescent="0.2">
      <c r="A43" s="47"/>
      <c r="B43" s="5" t="s">
        <v>22</v>
      </c>
      <c r="C43" s="25">
        <f>C44+C45+C46</f>
        <v>705.6</v>
      </c>
      <c r="D43" s="25">
        <f>D44+D45+D46</f>
        <v>705.6</v>
      </c>
      <c r="E43" s="26">
        <f t="shared" si="8"/>
        <v>100</v>
      </c>
      <c r="F43" s="25">
        <f>F44+F45+F46</f>
        <v>204</v>
      </c>
      <c r="G43" s="25">
        <f>G44+G45+G46</f>
        <v>204</v>
      </c>
      <c r="H43" s="26">
        <f t="shared" si="9"/>
        <v>100</v>
      </c>
      <c r="I43" s="25">
        <f>I44+I45+I46</f>
        <v>708</v>
      </c>
      <c r="J43" s="26">
        <f t="shared" si="2"/>
        <v>100.34013605442176</v>
      </c>
      <c r="K43" s="25">
        <f>K44+K45+K46</f>
        <v>715</v>
      </c>
      <c r="L43" s="26">
        <f t="shared" si="3"/>
        <v>100.98870056497175</v>
      </c>
      <c r="M43" s="25">
        <f>M44+M45+M46</f>
        <v>722</v>
      </c>
      <c r="N43" s="26">
        <f t="shared" si="7"/>
        <v>100.97902097902099</v>
      </c>
      <c r="O43" s="25">
        <f>O44+O45+O46</f>
        <v>744</v>
      </c>
      <c r="P43" s="26">
        <f t="shared" si="4"/>
        <v>103.04709141274238</v>
      </c>
    </row>
    <row r="44" spans="1:16" hidden="1" x14ac:dyDescent="0.2">
      <c r="A44" s="47"/>
      <c r="B44" s="6" t="s">
        <v>102</v>
      </c>
      <c r="C44" s="21">
        <v>705.6</v>
      </c>
      <c r="D44" s="27">
        <v>705.6</v>
      </c>
      <c r="E44" s="26">
        <f t="shared" si="8"/>
        <v>100</v>
      </c>
      <c r="F44" s="50">
        <v>204</v>
      </c>
      <c r="G44" s="49">
        <v>204</v>
      </c>
      <c r="H44" s="26">
        <f t="shared" si="9"/>
        <v>100</v>
      </c>
      <c r="I44" s="21">
        <v>708</v>
      </c>
      <c r="J44" s="26">
        <f t="shared" ref="J44:J107" si="13">IF(D44=0,0,I44/D44*100)</f>
        <v>100.34013605442176</v>
      </c>
      <c r="K44" s="21">
        <v>715</v>
      </c>
      <c r="L44" s="26">
        <f t="shared" si="3"/>
        <v>100.98870056497175</v>
      </c>
      <c r="M44" s="21">
        <v>722</v>
      </c>
      <c r="N44" s="26">
        <f t="shared" si="7"/>
        <v>100.97902097902099</v>
      </c>
      <c r="O44" s="21">
        <v>744</v>
      </c>
      <c r="P44" s="26">
        <f t="shared" si="4"/>
        <v>103.04709141274238</v>
      </c>
    </row>
    <row r="45" spans="1:16" hidden="1" x14ac:dyDescent="0.2">
      <c r="A45" s="47"/>
      <c r="B45" s="5"/>
      <c r="C45" s="21"/>
      <c r="D45" s="27"/>
      <c r="E45" s="26">
        <f t="shared" si="8"/>
        <v>0</v>
      </c>
      <c r="F45" s="21"/>
      <c r="G45" s="27"/>
      <c r="H45" s="26">
        <f t="shared" si="9"/>
        <v>0</v>
      </c>
      <c r="I45" s="21"/>
      <c r="J45" s="26">
        <f t="shared" si="13"/>
        <v>0</v>
      </c>
      <c r="K45" s="21"/>
      <c r="L45" s="26">
        <f t="shared" si="3"/>
        <v>0</v>
      </c>
      <c r="M45" s="21"/>
      <c r="N45" s="26">
        <f t="shared" si="7"/>
        <v>0</v>
      </c>
      <c r="O45" s="21"/>
      <c r="P45" s="26">
        <f t="shared" si="4"/>
        <v>0</v>
      </c>
    </row>
    <row r="46" spans="1:16" hidden="1" x14ac:dyDescent="0.2">
      <c r="A46" s="48"/>
      <c r="B46" s="5"/>
      <c r="C46" s="21"/>
      <c r="D46" s="27"/>
      <c r="E46" s="26">
        <f t="shared" si="8"/>
        <v>0</v>
      </c>
      <c r="F46" s="21"/>
      <c r="G46" s="27"/>
      <c r="H46" s="26">
        <f t="shared" si="9"/>
        <v>0</v>
      </c>
      <c r="I46" s="21"/>
      <c r="J46" s="26">
        <f t="shared" si="13"/>
        <v>0</v>
      </c>
      <c r="K46" s="21"/>
      <c r="L46" s="26">
        <f t="shared" si="3"/>
        <v>0</v>
      </c>
      <c r="M46" s="21"/>
      <c r="N46" s="26">
        <f t="shared" si="7"/>
        <v>0</v>
      </c>
      <c r="O46" s="21"/>
      <c r="P46" s="26">
        <f t="shared" si="4"/>
        <v>0</v>
      </c>
    </row>
    <row r="47" spans="1:16" hidden="1" x14ac:dyDescent="0.2">
      <c r="A47" s="46">
        <v>7</v>
      </c>
      <c r="B47" s="11" t="s">
        <v>47</v>
      </c>
      <c r="C47" s="22">
        <f>C48+C52+C55+C50</f>
        <v>44556.4</v>
      </c>
      <c r="D47" s="22">
        <f>D48+D52+D55+D50</f>
        <v>43500.7</v>
      </c>
      <c r="E47" s="26">
        <f t="shared" si="8"/>
        <v>97.630643409252087</v>
      </c>
      <c r="F47" s="22">
        <f>F48+F52+F55+F50</f>
        <v>16298</v>
      </c>
      <c r="G47" s="22">
        <f>G48+G52+G55+G50</f>
        <v>16483</v>
      </c>
      <c r="H47" s="26">
        <f t="shared" si="9"/>
        <v>101.1351086022825</v>
      </c>
      <c r="I47" s="22">
        <f>I48+I52+I55+I50</f>
        <v>44893</v>
      </c>
      <c r="J47" s="26">
        <f t="shared" si="13"/>
        <v>103.20063815065046</v>
      </c>
      <c r="K47" s="22">
        <f>K48+K52+K55+K50</f>
        <v>46205</v>
      </c>
      <c r="L47" s="26">
        <f t="shared" si="3"/>
        <v>102.92250462210144</v>
      </c>
      <c r="M47" s="22">
        <f>M48+M52+M55+M50</f>
        <v>47358</v>
      </c>
      <c r="N47" s="26">
        <f t="shared" si="7"/>
        <v>102.4954009306352</v>
      </c>
      <c r="O47" s="22">
        <f>O48+O52+O55+O50</f>
        <v>49230</v>
      </c>
      <c r="P47" s="26">
        <f t="shared" si="4"/>
        <v>103.95286963131889</v>
      </c>
    </row>
    <row r="48" spans="1:16" hidden="1" x14ac:dyDescent="0.2">
      <c r="A48" s="47"/>
      <c r="B48" s="5" t="s">
        <v>13</v>
      </c>
      <c r="C48" s="25">
        <f t="shared" ref="C48:O48" si="14">C49</f>
        <v>37622</v>
      </c>
      <c r="D48" s="25">
        <f t="shared" si="14"/>
        <v>36567.199999999997</v>
      </c>
      <c r="E48" s="26">
        <f t="shared" si="8"/>
        <v>97.196321301366211</v>
      </c>
      <c r="F48" s="25">
        <f>F49</f>
        <v>14688</v>
      </c>
      <c r="G48" s="25">
        <f>G49</f>
        <v>14855</v>
      </c>
      <c r="H48" s="26">
        <f t="shared" si="9"/>
        <v>101.1369825708061</v>
      </c>
      <c r="I48" s="25">
        <f t="shared" si="14"/>
        <v>37856</v>
      </c>
      <c r="J48" s="26">
        <f t="shared" si="13"/>
        <v>103.5244700168457</v>
      </c>
      <c r="K48" s="25">
        <f t="shared" si="14"/>
        <v>38955</v>
      </c>
      <c r="L48" s="26">
        <f t="shared" si="3"/>
        <v>102.90310650887574</v>
      </c>
      <c r="M48" s="25">
        <f t="shared" si="14"/>
        <v>39866</v>
      </c>
      <c r="N48" s="26">
        <f t="shared" si="7"/>
        <v>102.33859581568477</v>
      </c>
      <c r="O48" s="25">
        <f t="shared" si="14"/>
        <v>41455</v>
      </c>
      <c r="P48" s="26">
        <f t="shared" si="4"/>
        <v>103.98585260623088</v>
      </c>
    </row>
    <row r="49" spans="1:16" hidden="1" x14ac:dyDescent="0.2">
      <c r="A49" s="47"/>
      <c r="B49" s="10" t="s">
        <v>48</v>
      </c>
      <c r="C49" s="21">
        <v>37622</v>
      </c>
      <c r="D49" s="27">
        <v>36567.199999999997</v>
      </c>
      <c r="E49" s="26">
        <f t="shared" si="8"/>
        <v>97.196321301366211</v>
      </c>
      <c r="F49" s="21">
        <v>14688</v>
      </c>
      <c r="G49" s="27">
        <v>14855</v>
      </c>
      <c r="H49" s="26">
        <f t="shared" si="9"/>
        <v>101.1369825708061</v>
      </c>
      <c r="I49" s="21">
        <v>37856</v>
      </c>
      <c r="J49" s="26">
        <f t="shared" si="13"/>
        <v>103.5244700168457</v>
      </c>
      <c r="K49" s="21">
        <v>38955</v>
      </c>
      <c r="L49" s="26">
        <f t="shared" si="3"/>
        <v>102.90310650887574</v>
      </c>
      <c r="M49" s="21">
        <v>39866</v>
      </c>
      <c r="N49" s="26">
        <f t="shared" si="7"/>
        <v>102.33859581568477</v>
      </c>
      <c r="O49" s="21">
        <v>41455</v>
      </c>
      <c r="P49" s="26">
        <f t="shared" si="4"/>
        <v>103.98585260623088</v>
      </c>
    </row>
    <row r="50" spans="1:16" ht="42" hidden="1" x14ac:dyDescent="0.2">
      <c r="A50" s="47"/>
      <c r="B50" s="5" t="s">
        <v>20</v>
      </c>
      <c r="C50" s="25">
        <f t="shared" ref="C50:O50" si="15">C51</f>
        <v>2000.9</v>
      </c>
      <c r="D50" s="25">
        <f t="shared" si="15"/>
        <v>2000</v>
      </c>
      <c r="E50" s="26">
        <f t="shared" si="8"/>
        <v>99.955020240891585</v>
      </c>
      <c r="F50" s="25">
        <f t="shared" si="15"/>
        <v>0</v>
      </c>
      <c r="G50" s="25">
        <f t="shared" si="15"/>
        <v>0</v>
      </c>
      <c r="H50" s="26">
        <f t="shared" si="9"/>
        <v>0</v>
      </c>
      <c r="I50" s="25">
        <f t="shared" si="15"/>
        <v>2080</v>
      </c>
      <c r="J50" s="26">
        <f t="shared" si="13"/>
        <v>104</v>
      </c>
      <c r="K50" s="25">
        <f t="shared" si="15"/>
        <v>2150</v>
      </c>
      <c r="L50" s="26">
        <f t="shared" si="3"/>
        <v>103.36538461538463</v>
      </c>
      <c r="M50" s="25">
        <f t="shared" si="15"/>
        <v>2250</v>
      </c>
      <c r="N50" s="26">
        <f t="shared" si="7"/>
        <v>104.65116279069768</v>
      </c>
      <c r="O50" s="25">
        <f t="shared" si="15"/>
        <v>2350</v>
      </c>
      <c r="P50" s="26">
        <f t="shared" si="4"/>
        <v>104.44444444444446</v>
      </c>
    </row>
    <row r="51" spans="1:16" hidden="1" x14ac:dyDescent="0.2">
      <c r="A51" s="47"/>
      <c r="B51" s="10" t="s">
        <v>106</v>
      </c>
      <c r="C51" s="21">
        <v>2000.9</v>
      </c>
      <c r="D51" s="21">
        <v>2000</v>
      </c>
      <c r="E51" s="26">
        <f t="shared" si="8"/>
        <v>99.955020240891585</v>
      </c>
      <c r="F51" s="21"/>
      <c r="G51" s="21"/>
      <c r="H51" s="26">
        <f t="shared" si="9"/>
        <v>0</v>
      </c>
      <c r="I51" s="21">
        <v>2080</v>
      </c>
      <c r="J51" s="26">
        <f t="shared" si="13"/>
        <v>104</v>
      </c>
      <c r="K51" s="21">
        <v>2150</v>
      </c>
      <c r="L51" s="26">
        <f t="shared" si="3"/>
        <v>103.36538461538463</v>
      </c>
      <c r="M51" s="21">
        <v>2250</v>
      </c>
      <c r="N51" s="26">
        <f t="shared" si="7"/>
        <v>104.65116279069768</v>
      </c>
      <c r="O51" s="21">
        <v>2350</v>
      </c>
      <c r="P51" s="26">
        <f t="shared" si="4"/>
        <v>104.44444444444446</v>
      </c>
    </row>
    <row r="52" spans="1:16" ht="13.5" hidden="1" x14ac:dyDescent="0.2">
      <c r="A52" s="47"/>
      <c r="B52" s="7" t="s">
        <v>103</v>
      </c>
      <c r="C52" s="26">
        <f>C53+C54</f>
        <v>4216.2</v>
      </c>
      <c r="D52" s="26">
        <f>D53+D54</f>
        <v>4216.2</v>
      </c>
      <c r="E52" s="26">
        <f t="shared" si="8"/>
        <v>100</v>
      </c>
      <c r="F52" s="26">
        <f>F53+F54</f>
        <v>1411</v>
      </c>
      <c r="G52" s="26">
        <f>G53+G54</f>
        <v>1427</v>
      </c>
      <c r="H52" s="26">
        <f t="shared" si="9"/>
        <v>101.13394755492557</v>
      </c>
      <c r="I52" s="26">
        <f>I53+I54</f>
        <v>4232</v>
      </c>
      <c r="J52" s="26">
        <f t="shared" si="13"/>
        <v>100.37474503107065</v>
      </c>
      <c r="K52" s="26">
        <f>K53+K54</f>
        <v>4360</v>
      </c>
      <c r="L52" s="26">
        <f t="shared" si="3"/>
        <v>103.02457466918715</v>
      </c>
      <c r="M52" s="26">
        <f>M53+M54</f>
        <v>4472</v>
      </c>
      <c r="N52" s="26">
        <f t="shared" si="7"/>
        <v>102.56880733944953</v>
      </c>
      <c r="O52" s="26">
        <f>O53+O54</f>
        <v>4615</v>
      </c>
      <c r="P52" s="26">
        <f t="shared" si="4"/>
        <v>103.19767441860466</v>
      </c>
    </row>
    <row r="53" spans="1:16" hidden="1" x14ac:dyDescent="0.2">
      <c r="A53" s="47"/>
      <c r="B53" s="6" t="s">
        <v>23</v>
      </c>
      <c r="C53" s="21">
        <v>3492</v>
      </c>
      <c r="D53" s="27">
        <v>3492</v>
      </c>
      <c r="E53" s="26">
        <f t="shared" si="8"/>
        <v>100</v>
      </c>
      <c r="F53" s="50">
        <v>1205</v>
      </c>
      <c r="G53" s="49">
        <v>1211</v>
      </c>
      <c r="H53" s="26">
        <f t="shared" si="9"/>
        <v>100.49792531120332</v>
      </c>
      <c r="I53" s="21">
        <v>3502</v>
      </c>
      <c r="J53" s="26">
        <f t="shared" si="13"/>
        <v>100.28636884306988</v>
      </c>
      <c r="K53" s="21">
        <v>3610</v>
      </c>
      <c r="L53" s="26">
        <f t="shared" si="3"/>
        <v>103.08395202741292</v>
      </c>
      <c r="M53" s="21">
        <v>3702</v>
      </c>
      <c r="N53" s="26">
        <f t="shared" si="7"/>
        <v>102.54847645429363</v>
      </c>
      <c r="O53" s="21">
        <v>3815</v>
      </c>
      <c r="P53" s="26">
        <f t="shared" si="4"/>
        <v>103.05240410588871</v>
      </c>
    </row>
    <row r="54" spans="1:16" ht="22.5" hidden="1" x14ac:dyDescent="0.2">
      <c r="A54" s="47"/>
      <c r="B54" s="6" t="s">
        <v>25</v>
      </c>
      <c r="C54" s="21">
        <v>724.2</v>
      </c>
      <c r="D54" s="27">
        <v>724.2</v>
      </c>
      <c r="E54" s="26">
        <f t="shared" si="8"/>
        <v>100</v>
      </c>
      <c r="F54" s="50">
        <v>206</v>
      </c>
      <c r="G54" s="49">
        <v>216</v>
      </c>
      <c r="H54" s="26">
        <f t="shared" si="9"/>
        <v>104.85436893203884</v>
      </c>
      <c r="I54" s="21">
        <v>730</v>
      </c>
      <c r="J54" s="26">
        <f t="shared" si="13"/>
        <v>100.80088373377521</v>
      </c>
      <c r="K54" s="21">
        <v>750</v>
      </c>
      <c r="L54" s="26">
        <f t="shared" si="3"/>
        <v>102.73972602739727</v>
      </c>
      <c r="M54" s="21">
        <v>770</v>
      </c>
      <c r="N54" s="26">
        <f t="shared" si="7"/>
        <v>102.66666666666666</v>
      </c>
      <c r="O54" s="21">
        <v>800</v>
      </c>
      <c r="P54" s="26">
        <f t="shared" si="4"/>
        <v>103.89610389610388</v>
      </c>
    </row>
    <row r="55" spans="1:16" hidden="1" x14ac:dyDescent="0.2">
      <c r="A55" s="47"/>
      <c r="B55" s="5" t="s">
        <v>22</v>
      </c>
      <c r="C55" s="25">
        <f>C56+C57+C58</f>
        <v>717.3</v>
      </c>
      <c r="D55" s="25">
        <f>D56+D57+D58</f>
        <v>717.3</v>
      </c>
      <c r="E55" s="26">
        <f t="shared" si="8"/>
        <v>100</v>
      </c>
      <c r="F55" s="25">
        <f>F56+F57+F58</f>
        <v>199</v>
      </c>
      <c r="G55" s="25">
        <f>G56+G57+G58</f>
        <v>201</v>
      </c>
      <c r="H55" s="26">
        <f t="shared" si="9"/>
        <v>101.00502512562815</v>
      </c>
      <c r="I55" s="25">
        <f>I56+I57+I58</f>
        <v>725</v>
      </c>
      <c r="J55" s="26">
        <f t="shared" si="13"/>
        <v>101.07346995678239</v>
      </c>
      <c r="K55" s="25">
        <f>K56+K57+K58</f>
        <v>740</v>
      </c>
      <c r="L55" s="26">
        <f t="shared" si="3"/>
        <v>102.06896551724138</v>
      </c>
      <c r="M55" s="25">
        <f>M56+M57+M58</f>
        <v>770</v>
      </c>
      <c r="N55" s="26">
        <f t="shared" si="7"/>
        <v>104.05405405405406</v>
      </c>
      <c r="O55" s="25">
        <f>O56+O57+O58</f>
        <v>810</v>
      </c>
      <c r="P55" s="26">
        <f t="shared" si="4"/>
        <v>105.1948051948052</v>
      </c>
    </row>
    <row r="56" spans="1:16" hidden="1" x14ac:dyDescent="0.2">
      <c r="A56" s="47"/>
      <c r="B56" s="6" t="s">
        <v>102</v>
      </c>
      <c r="C56" s="21">
        <v>717.3</v>
      </c>
      <c r="D56" s="27">
        <v>717.3</v>
      </c>
      <c r="E56" s="26">
        <f t="shared" si="8"/>
        <v>100</v>
      </c>
      <c r="F56" s="50">
        <v>199</v>
      </c>
      <c r="G56" s="49">
        <v>201</v>
      </c>
      <c r="H56" s="26">
        <f t="shared" si="9"/>
        <v>101.00502512562815</v>
      </c>
      <c r="I56" s="21">
        <v>725</v>
      </c>
      <c r="J56" s="26">
        <f t="shared" si="13"/>
        <v>101.07346995678239</v>
      </c>
      <c r="K56" s="21">
        <v>740</v>
      </c>
      <c r="L56" s="26">
        <f t="shared" ref="L56:L119" si="16">IF(I56=0,0,K56/I56*100)</f>
        <v>102.06896551724138</v>
      </c>
      <c r="M56" s="21">
        <v>770</v>
      </c>
      <c r="N56" s="26">
        <f t="shared" si="7"/>
        <v>104.05405405405406</v>
      </c>
      <c r="O56" s="21">
        <v>810</v>
      </c>
      <c r="P56" s="26">
        <f t="shared" si="4"/>
        <v>105.1948051948052</v>
      </c>
    </row>
    <row r="57" spans="1:16" hidden="1" x14ac:dyDescent="0.2">
      <c r="A57" s="47"/>
      <c r="B57" s="5"/>
      <c r="C57" s="21"/>
      <c r="D57" s="27"/>
      <c r="E57" s="26">
        <f t="shared" si="8"/>
        <v>0</v>
      </c>
      <c r="F57" s="21"/>
      <c r="G57" s="27"/>
      <c r="H57" s="26">
        <f t="shared" si="9"/>
        <v>0</v>
      </c>
      <c r="I57" s="21"/>
      <c r="J57" s="26">
        <f t="shared" si="13"/>
        <v>0</v>
      </c>
      <c r="K57" s="21"/>
      <c r="L57" s="26">
        <f t="shared" si="16"/>
        <v>0</v>
      </c>
      <c r="M57" s="21"/>
      <c r="N57" s="26">
        <f t="shared" si="7"/>
        <v>0</v>
      </c>
      <c r="O57" s="21"/>
      <c r="P57" s="26">
        <f t="shared" si="4"/>
        <v>0</v>
      </c>
    </row>
    <row r="58" spans="1:16" hidden="1" x14ac:dyDescent="0.2">
      <c r="A58" s="48"/>
      <c r="B58" s="5"/>
      <c r="C58" s="21"/>
      <c r="D58" s="27"/>
      <c r="E58" s="26">
        <f t="shared" si="8"/>
        <v>0</v>
      </c>
      <c r="F58" s="21"/>
      <c r="G58" s="27"/>
      <c r="H58" s="26">
        <f t="shared" si="9"/>
        <v>0</v>
      </c>
      <c r="I58" s="21"/>
      <c r="J58" s="26">
        <f t="shared" si="13"/>
        <v>0</v>
      </c>
      <c r="K58" s="21"/>
      <c r="L58" s="26">
        <f t="shared" si="16"/>
        <v>0</v>
      </c>
      <c r="M58" s="21"/>
      <c r="N58" s="26">
        <f t="shared" si="7"/>
        <v>0</v>
      </c>
      <c r="O58" s="21"/>
      <c r="P58" s="26">
        <f t="shared" si="4"/>
        <v>0</v>
      </c>
    </row>
    <row r="59" spans="1:16" hidden="1" x14ac:dyDescent="0.2">
      <c r="A59" s="46">
        <v>8</v>
      </c>
      <c r="B59" s="11" t="s">
        <v>49</v>
      </c>
      <c r="C59" s="22">
        <f>C60+C62+C65</f>
        <v>5311.4</v>
      </c>
      <c r="D59" s="22">
        <f>D60+D62+D65</f>
        <v>4540</v>
      </c>
      <c r="E59" s="26">
        <f t="shared" si="8"/>
        <v>85.476522197537378</v>
      </c>
      <c r="F59" s="22">
        <f>F60+F62+F65</f>
        <v>1519</v>
      </c>
      <c r="G59" s="22">
        <f>G60+G62+G65</f>
        <v>1529</v>
      </c>
      <c r="H59" s="26">
        <f t="shared" si="9"/>
        <v>100.65832784726794</v>
      </c>
      <c r="I59" s="22">
        <f>I60+I62+I65</f>
        <v>4970</v>
      </c>
      <c r="J59" s="26">
        <f t="shared" si="13"/>
        <v>109.47136563876651</v>
      </c>
      <c r="K59" s="22">
        <f>K60+K62+K65</f>
        <v>5165</v>
      </c>
      <c r="L59" s="26">
        <f t="shared" si="16"/>
        <v>103.92354124748491</v>
      </c>
      <c r="M59" s="22">
        <f>M60+M62+M65</f>
        <v>5400</v>
      </c>
      <c r="N59" s="26">
        <f t="shared" si="7"/>
        <v>104.54985479186834</v>
      </c>
      <c r="O59" s="22">
        <f>O60+O62+O65</f>
        <v>5695</v>
      </c>
      <c r="P59" s="26">
        <f t="shared" si="4"/>
        <v>105.46296296296296</v>
      </c>
    </row>
    <row r="60" spans="1:16" hidden="1" x14ac:dyDescent="0.2">
      <c r="A60" s="47"/>
      <c r="B60" s="5" t="s">
        <v>13</v>
      </c>
      <c r="C60" s="25">
        <f t="shared" ref="C60:O60" si="17">C61</f>
        <v>0</v>
      </c>
      <c r="D60" s="25">
        <f t="shared" si="17"/>
        <v>0</v>
      </c>
      <c r="E60" s="26">
        <f t="shared" si="8"/>
        <v>0</v>
      </c>
      <c r="F60" s="25">
        <f>F61</f>
        <v>0</v>
      </c>
      <c r="G60" s="25">
        <f>G61</f>
        <v>0</v>
      </c>
      <c r="H60" s="26">
        <f t="shared" si="9"/>
        <v>0</v>
      </c>
      <c r="I60" s="25">
        <f t="shared" si="17"/>
        <v>0</v>
      </c>
      <c r="J60" s="26">
        <f t="shared" si="13"/>
        <v>0</v>
      </c>
      <c r="K60" s="25">
        <f t="shared" si="17"/>
        <v>0</v>
      </c>
      <c r="L60" s="26">
        <f t="shared" si="16"/>
        <v>0</v>
      </c>
      <c r="M60" s="25">
        <f t="shared" si="17"/>
        <v>0</v>
      </c>
      <c r="N60" s="26">
        <f t="shared" si="7"/>
        <v>0</v>
      </c>
      <c r="O60" s="25">
        <f t="shared" si="17"/>
        <v>0</v>
      </c>
      <c r="P60" s="26">
        <f t="shared" si="4"/>
        <v>0</v>
      </c>
    </row>
    <row r="61" spans="1:16" hidden="1" x14ac:dyDescent="0.2">
      <c r="A61" s="47"/>
      <c r="B61" s="10" t="s">
        <v>50</v>
      </c>
      <c r="C61" s="21"/>
      <c r="D61" s="27"/>
      <c r="E61" s="26">
        <f t="shared" si="8"/>
        <v>0</v>
      </c>
      <c r="F61" s="21"/>
      <c r="G61" s="27"/>
      <c r="H61" s="26">
        <f t="shared" si="9"/>
        <v>0</v>
      </c>
      <c r="I61" s="21"/>
      <c r="J61" s="26">
        <f t="shared" si="13"/>
        <v>0</v>
      </c>
      <c r="K61" s="21"/>
      <c r="L61" s="26">
        <f t="shared" si="16"/>
        <v>0</v>
      </c>
      <c r="M61" s="21"/>
      <c r="N61" s="26">
        <f t="shared" si="7"/>
        <v>0</v>
      </c>
      <c r="O61" s="21"/>
      <c r="P61" s="26">
        <f t="shared" si="4"/>
        <v>0</v>
      </c>
    </row>
    <row r="62" spans="1:16" ht="13.5" hidden="1" x14ac:dyDescent="0.2">
      <c r="A62" s="47"/>
      <c r="B62" s="7" t="s">
        <v>103</v>
      </c>
      <c r="C62" s="26">
        <f>C63+C64</f>
        <v>4222.2</v>
      </c>
      <c r="D62" s="26">
        <f>D63+D64</f>
        <v>4030.4</v>
      </c>
      <c r="E62" s="26">
        <f t="shared" si="8"/>
        <v>95.457344512339546</v>
      </c>
      <c r="F62" s="26">
        <f>F63+F64</f>
        <v>1301</v>
      </c>
      <c r="G62" s="26">
        <f>G63+G64</f>
        <v>1307</v>
      </c>
      <c r="H62" s="26">
        <f t="shared" si="9"/>
        <v>100.46118370484243</v>
      </c>
      <c r="I62" s="26">
        <f>I63+I64</f>
        <v>4450</v>
      </c>
      <c r="J62" s="26">
        <f t="shared" si="13"/>
        <v>110.41087733227471</v>
      </c>
      <c r="K62" s="26">
        <f>K63+K64</f>
        <v>4625</v>
      </c>
      <c r="L62" s="26">
        <f t="shared" si="16"/>
        <v>103.93258426966293</v>
      </c>
      <c r="M62" s="26">
        <f>M63+M64</f>
        <v>4840</v>
      </c>
      <c r="N62" s="26">
        <f t="shared" si="7"/>
        <v>104.64864864864865</v>
      </c>
      <c r="O62" s="26">
        <f>O63+O64</f>
        <v>5110</v>
      </c>
      <c r="P62" s="26">
        <f t="shared" si="4"/>
        <v>105.57851239669422</v>
      </c>
    </row>
    <row r="63" spans="1:16" hidden="1" x14ac:dyDescent="0.2">
      <c r="A63" s="47"/>
      <c r="B63" s="6" t="s">
        <v>23</v>
      </c>
      <c r="C63" s="21">
        <v>3449.6</v>
      </c>
      <c r="D63" s="27">
        <v>3257.8</v>
      </c>
      <c r="E63" s="26">
        <f t="shared" si="8"/>
        <v>94.439935064935071</v>
      </c>
      <c r="F63" s="50">
        <v>1105</v>
      </c>
      <c r="G63" s="49">
        <v>1109</v>
      </c>
      <c r="H63" s="26">
        <f t="shared" si="9"/>
        <v>100.36199095022624</v>
      </c>
      <c r="I63" s="21">
        <v>3655</v>
      </c>
      <c r="J63" s="26">
        <f t="shared" si="13"/>
        <v>112.19227699674626</v>
      </c>
      <c r="K63" s="21">
        <v>3805</v>
      </c>
      <c r="L63" s="26">
        <f t="shared" si="16"/>
        <v>104.10396716826264</v>
      </c>
      <c r="M63" s="21">
        <v>3980</v>
      </c>
      <c r="N63" s="26">
        <f t="shared" si="7"/>
        <v>104.59921156373193</v>
      </c>
      <c r="O63" s="21">
        <v>4200</v>
      </c>
      <c r="P63" s="26">
        <f t="shared" si="4"/>
        <v>105.52763819095476</v>
      </c>
    </row>
    <row r="64" spans="1:16" ht="22.5" hidden="1" x14ac:dyDescent="0.2">
      <c r="A64" s="47"/>
      <c r="B64" s="6" t="s">
        <v>25</v>
      </c>
      <c r="C64" s="21">
        <v>772.6</v>
      </c>
      <c r="D64" s="27">
        <v>772.6</v>
      </c>
      <c r="E64" s="26">
        <f t="shared" si="8"/>
        <v>100</v>
      </c>
      <c r="F64" s="50">
        <v>196</v>
      </c>
      <c r="G64" s="49">
        <v>198</v>
      </c>
      <c r="H64" s="26">
        <f t="shared" si="9"/>
        <v>101.0204081632653</v>
      </c>
      <c r="I64" s="21">
        <v>795</v>
      </c>
      <c r="J64" s="26">
        <f t="shared" si="13"/>
        <v>102.89930106135128</v>
      </c>
      <c r="K64" s="21">
        <v>820</v>
      </c>
      <c r="L64" s="26">
        <f t="shared" si="16"/>
        <v>103.14465408805032</v>
      </c>
      <c r="M64" s="21">
        <v>860</v>
      </c>
      <c r="N64" s="26">
        <f t="shared" si="7"/>
        <v>104.8780487804878</v>
      </c>
      <c r="O64" s="21">
        <v>910</v>
      </c>
      <c r="P64" s="26">
        <f t="shared" si="4"/>
        <v>105.81395348837211</v>
      </c>
    </row>
    <row r="65" spans="1:16" hidden="1" x14ac:dyDescent="0.2">
      <c r="A65" s="47"/>
      <c r="B65" s="5" t="s">
        <v>22</v>
      </c>
      <c r="C65" s="25">
        <f>C66+C67+C68</f>
        <v>1089.2</v>
      </c>
      <c r="D65" s="25">
        <f>D66+D67+D68</f>
        <v>509.6</v>
      </c>
      <c r="E65" s="26">
        <f t="shared" si="8"/>
        <v>46.786632390745503</v>
      </c>
      <c r="F65" s="25">
        <f>F66+F67+F68</f>
        <v>218</v>
      </c>
      <c r="G65" s="25">
        <f>G66+G67+G68</f>
        <v>222</v>
      </c>
      <c r="H65" s="26">
        <f t="shared" si="9"/>
        <v>101.83486238532109</v>
      </c>
      <c r="I65" s="25">
        <f>I66+I67+I68</f>
        <v>520</v>
      </c>
      <c r="J65" s="26">
        <f t="shared" si="13"/>
        <v>102.04081632653062</v>
      </c>
      <c r="K65" s="25">
        <f>K66+K67+K68</f>
        <v>540</v>
      </c>
      <c r="L65" s="26">
        <f t="shared" si="16"/>
        <v>103.84615384615385</v>
      </c>
      <c r="M65" s="25">
        <f>M66+M67+M68</f>
        <v>560</v>
      </c>
      <c r="N65" s="26">
        <f t="shared" si="7"/>
        <v>103.7037037037037</v>
      </c>
      <c r="O65" s="25">
        <f>O66+O67+O68</f>
        <v>585</v>
      </c>
      <c r="P65" s="26">
        <f t="shared" ref="P65:P128" si="18">IF(M65=0,0,O65/M65*100)</f>
        <v>104.46428571428572</v>
      </c>
    </row>
    <row r="66" spans="1:16" hidden="1" x14ac:dyDescent="0.2">
      <c r="A66" s="47"/>
      <c r="B66" s="6" t="s">
        <v>102</v>
      </c>
      <c r="C66" s="21">
        <v>599.6</v>
      </c>
      <c r="D66" s="27">
        <v>509.6</v>
      </c>
      <c r="E66" s="26">
        <f t="shared" si="8"/>
        <v>84.98999332888593</v>
      </c>
      <c r="F66" s="50">
        <v>218</v>
      </c>
      <c r="G66" s="49">
        <v>222</v>
      </c>
      <c r="H66" s="26">
        <f t="shared" si="9"/>
        <v>101.83486238532109</v>
      </c>
      <c r="I66" s="21">
        <v>520</v>
      </c>
      <c r="J66" s="26">
        <f t="shared" si="13"/>
        <v>102.04081632653062</v>
      </c>
      <c r="K66" s="21">
        <v>540</v>
      </c>
      <c r="L66" s="26">
        <f t="shared" si="16"/>
        <v>103.84615384615385</v>
      </c>
      <c r="M66" s="21">
        <v>560</v>
      </c>
      <c r="N66" s="26">
        <f t="shared" si="7"/>
        <v>103.7037037037037</v>
      </c>
      <c r="O66" s="21">
        <v>585</v>
      </c>
      <c r="P66" s="26">
        <f t="shared" si="18"/>
        <v>104.46428571428572</v>
      </c>
    </row>
    <row r="67" spans="1:16" hidden="1" x14ac:dyDescent="0.2">
      <c r="A67" s="47"/>
      <c r="B67" s="5" t="s">
        <v>113</v>
      </c>
      <c r="C67" s="21">
        <v>489.6</v>
      </c>
      <c r="D67" s="27"/>
      <c r="E67" s="26">
        <f t="shared" si="8"/>
        <v>0</v>
      </c>
      <c r="F67" s="21"/>
      <c r="G67" s="27"/>
      <c r="H67" s="26">
        <f t="shared" si="9"/>
        <v>0</v>
      </c>
      <c r="I67" s="21"/>
      <c r="J67" s="26">
        <f t="shared" si="13"/>
        <v>0</v>
      </c>
      <c r="K67" s="21"/>
      <c r="L67" s="26">
        <f t="shared" si="16"/>
        <v>0</v>
      </c>
      <c r="M67" s="21"/>
      <c r="N67" s="26">
        <f t="shared" si="7"/>
        <v>0</v>
      </c>
      <c r="O67" s="21"/>
      <c r="P67" s="26">
        <f t="shared" si="18"/>
        <v>0</v>
      </c>
    </row>
    <row r="68" spans="1:16" hidden="1" x14ac:dyDescent="0.2">
      <c r="A68" s="48"/>
      <c r="B68" s="5"/>
      <c r="C68" s="21"/>
      <c r="D68" s="27"/>
      <c r="E68" s="26">
        <f t="shared" si="8"/>
        <v>0</v>
      </c>
      <c r="F68" s="21"/>
      <c r="G68" s="27"/>
      <c r="H68" s="26">
        <f t="shared" si="9"/>
        <v>0</v>
      </c>
      <c r="I68" s="21"/>
      <c r="J68" s="26">
        <f t="shared" si="13"/>
        <v>0</v>
      </c>
      <c r="K68" s="21"/>
      <c r="L68" s="26">
        <f t="shared" si="16"/>
        <v>0</v>
      </c>
      <c r="M68" s="21"/>
      <c r="N68" s="26">
        <f t="shared" si="7"/>
        <v>0</v>
      </c>
      <c r="O68" s="21"/>
      <c r="P68" s="26">
        <f t="shared" si="18"/>
        <v>0</v>
      </c>
    </row>
    <row r="69" spans="1:16" hidden="1" x14ac:dyDescent="0.2">
      <c r="A69" s="46">
        <v>9</v>
      </c>
      <c r="B69" s="11" t="s">
        <v>51</v>
      </c>
      <c r="C69" s="22">
        <f>C73+C76+C80+C70</f>
        <v>1553.3</v>
      </c>
      <c r="D69" s="22">
        <f>D73+D76+D80+D70</f>
        <v>1107.0999999999999</v>
      </c>
      <c r="E69" s="26">
        <f t="shared" si="8"/>
        <v>71.274061675143244</v>
      </c>
      <c r="F69" s="22">
        <f>F73+F76+F80+F70</f>
        <v>328</v>
      </c>
      <c r="G69" s="22">
        <f>G73+G76+G80+G70</f>
        <v>410</v>
      </c>
      <c r="H69" s="26">
        <f t="shared" si="9"/>
        <v>125</v>
      </c>
      <c r="I69" s="22">
        <f>I73+I76+I80+I70</f>
        <v>83580</v>
      </c>
      <c r="J69" s="26">
        <f t="shared" si="13"/>
        <v>7549.4535272333123</v>
      </c>
      <c r="K69" s="22">
        <f>K73+K76+K80+K70</f>
        <v>183866</v>
      </c>
      <c r="L69" s="26">
        <f t="shared" si="16"/>
        <v>219.98803541517108</v>
      </c>
      <c r="M69" s="22">
        <f>M73+M76+M80+M70</f>
        <v>291259</v>
      </c>
      <c r="N69" s="26">
        <f t="shared" si="7"/>
        <v>158.40829734698096</v>
      </c>
      <c r="O69" s="22">
        <f>O73+O76+O80+O70</f>
        <v>454270</v>
      </c>
      <c r="P69" s="26">
        <f t="shared" si="18"/>
        <v>155.9677125857055</v>
      </c>
    </row>
    <row r="70" spans="1:16" hidden="1" x14ac:dyDescent="0.2">
      <c r="A70" s="47"/>
      <c r="B70" s="5" t="s">
        <v>15</v>
      </c>
      <c r="C70" s="25">
        <f t="shared" ref="C70:O70" si="19">C71</f>
        <v>0</v>
      </c>
      <c r="D70" s="25">
        <f t="shared" si="19"/>
        <v>0</v>
      </c>
      <c r="E70" s="26">
        <f t="shared" si="8"/>
        <v>0</v>
      </c>
      <c r="F70" s="25">
        <f>F71</f>
        <v>0</v>
      </c>
      <c r="G70" s="25">
        <f>G71</f>
        <v>0</v>
      </c>
      <c r="H70" s="26">
        <f t="shared" si="9"/>
        <v>0</v>
      </c>
      <c r="I70" s="25">
        <f t="shared" si="19"/>
        <v>82180</v>
      </c>
      <c r="J70" s="26">
        <f t="shared" si="13"/>
        <v>0</v>
      </c>
      <c r="K70" s="25">
        <f t="shared" si="19"/>
        <v>182400</v>
      </c>
      <c r="L70" s="26">
        <f t="shared" si="16"/>
        <v>221.95181309321001</v>
      </c>
      <c r="M70" s="25">
        <f t="shared" si="19"/>
        <v>289688</v>
      </c>
      <c r="N70" s="26">
        <f t="shared" si="7"/>
        <v>158.82017543859649</v>
      </c>
      <c r="O70" s="25">
        <f t="shared" si="19"/>
        <v>452600</v>
      </c>
      <c r="P70" s="26">
        <f t="shared" si="18"/>
        <v>156.2370550385242</v>
      </c>
    </row>
    <row r="71" spans="1:16" ht="22.5" hidden="1" x14ac:dyDescent="0.2">
      <c r="A71" s="47"/>
      <c r="B71" s="6" t="s">
        <v>16</v>
      </c>
      <c r="C71" s="25">
        <f>C72</f>
        <v>0</v>
      </c>
      <c r="D71" s="25">
        <f>D72</f>
        <v>0</v>
      </c>
      <c r="E71" s="26">
        <f t="shared" si="8"/>
        <v>0</v>
      </c>
      <c r="F71" s="25">
        <f>F72</f>
        <v>0</v>
      </c>
      <c r="G71" s="25">
        <f>G72</f>
        <v>0</v>
      </c>
      <c r="H71" s="26">
        <f t="shared" si="9"/>
        <v>0</v>
      </c>
      <c r="I71" s="25">
        <f>I72</f>
        <v>82180</v>
      </c>
      <c r="J71" s="26">
        <f t="shared" si="13"/>
        <v>0</v>
      </c>
      <c r="K71" s="25">
        <f>K72</f>
        <v>182400</v>
      </c>
      <c r="L71" s="26">
        <f t="shared" si="16"/>
        <v>221.95181309321001</v>
      </c>
      <c r="M71" s="25">
        <f>M72</f>
        <v>289688</v>
      </c>
      <c r="N71" s="26">
        <f t="shared" si="7"/>
        <v>158.82017543859649</v>
      </c>
      <c r="O71" s="25">
        <f>O72</f>
        <v>452600</v>
      </c>
      <c r="P71" s="26">
        <f t="shared" si="18"/>
        <v>156.2370550385242</v>
      </c>
    </row>
    <row r="72" spans="1:16" hidden="1" x14ac:dyDescent="0.2">
      <c r="A72" s="47"/>
      <c r="B72" s="10" t="s">
        <v>107</v>
      </c>
      <c r="C72" s="27"/>
      <c r="D72" s="27"/>
      <c r="E72" s="26">
        <f t="shared" si="8"/>
        <v>0</v>
      </c>
      <c r="F72" s="27"/>
      <c r="G72" s="27"/>
      <c r="H72" s="26">
        <f t="shared" si="9"/>
        <v>0</v>
      </c>
      <c r="I72" s="21">
        <v>82180</v>
      </c>
      <c r="J72" s="26">
        <f t="shared" si="13"/>
        <v>0</v>
      </c>
      <c r="K72" s="21">
        <v>182400</v>
      </c>
      <c r="L72" s="26">
        <f t="shared" si="16"/>
        <v>221.95181309321001</v>
      </c>
      <c r="M72" s="21">
        <v>289688</v>
      </c>
      <c r="N72" s="26">
        <f t="shared" si="7"/>
        <v>158.82017543859649</v>
      </c>
      <c r="O72" s="21">
        <v>452600</v>
      </c>
      <c r="P72" s="26">
        <f t="shared" si="18"/>
        <v>156.2370550385242</v>
      </c>
    </row>
    <row r="73" spans="1:16" ht="13.5" hidden="1" x14ac:dyDescent="0.2">
      <c r="A73" s="47"/>
      <c r="B73" s="7" t="s">
        <v>103</v>
      </c>
      <c r="C73" s="26">
        <f>C74+C75</f>
        <v>844</v>
      </c>
      <c r="D73" s="26">
        <f>D74+D75</f>
        <v>397.8</v>
      </c>
      <c r="E73" s="26">
        <f t="shared" si="8"/>
        <v>47.132701421800945</v>
      </c>
      <c r="F73" s="26">
        <f>F74+F75</f>
        <v>125</v>
      </c>
      <c r="G73" s="26">
        <f>G74+G75</f>
        <v>198</v>
      </c>
      <c r="H73" s="26">
        <f t="shared" si="9"/>
        <v>158.4</v>
      </c>
      <c r="I73" s="26">
        <f>I74+I75</f>
        <v>689</v>
      </c>
      <c r="J73" s="26">
        <f t="shared" si="13"/>
        <v>173.20261437908496</v>
      </c>
      <c r="K73" s="26">
        <f>K74+K75</f>
        <v>733</v>
      </c>
      <c r="L73" s="26">
        <f t="shared" si="16"/>
        <v>106.38606676342526</v>
      </c>
      <c r="M73" s="26">
        <f>M74+M75</f>
        <v>789</v>
      </c>
      <c r="N73" s="26">
        <f t="shared" si="7"/>
        <v>107.63983628922237</v>
      </c>
      <c r="O73" s="26">
        <f>O74+O75</f>
        <v>820</v>
      </c>
      <c r="P73" s="26">
        <f t="shared" si="18"/>
        <v>103.92902408111533</v>
      </c>
    </row>
    <row r="74" spans="1:16" hidden="1" x14ac:dyDescent="0.2">
      <c r="A74" s="47"/>
      <c r="B74" s="6" t="s">
        <v>23</v>
      </c>
      <c r="C74" s="21"/>
      <c r="D74" s="27"/>
      <c r="E74" s="26">
        <f t="shared" si="8"/>
        <v>0</v>
      </c>
      <c r="F74" s="21"/>
      <c r="G74" s="27"/>
      <c r="H74" s="26">
        <f t="shared" si="9"/>
        <v>0</v>
      </c>
      <c r="I74" s="21"/>
      <c r="J74" s="26">
        <f t="shared" si="13"/>
        <v>0</v>
      </c>
      <c r="K74" s="21"/>
      <c r="L74" s="26">
        <f t="shared" si="16"/>
        <v>0</v>
      </c>
      <c r="M74" s="21"/>
      <c r="N74" s="26">
        <f t="shared" si="7"/>
        <v>0</v>
      </c>
      <c r="O74" s="21"/>
      <c r="P74" s="26">
        <f t="shared" si="18"/>
        <v>0</v>
      </c>
    </row>
    <row r="75" spans="1:16" ht="22.5" hidden="1" x14ac:dyDescent="0.2">
      <c r="A75" s="47"/>
      <c r="B75" s="6" t="s">
        <v>25</v>
      </c>
      <c r="C75" s="21">
        <v>844</v>
      </c>
      <c r="D75" s="27">
        <v>397.8</v>
      </c>
      <c r="E75" s="26">
        <f t="shared" si="8"/>
        <v>47.132701421800945</v>
      </c>
      <c r="F75" s="50">
        <v>125</v>
      </c>
      <c r="G75" s="49">
        <v>198</v>
      </c>
      <c r="H75" s="26">
        <f t="shared" si="9"/>
        <v>158.4</v>
      </c>
      <c r="I75" s="21">
        <v>689</v>
      </c>
      <c r="J75" s="26">
        <f t="shared" si="13"/>
        <v>173.20261437908496</v>
      </c>
      <c r="K75" s="21">
        <v>733</v>
      </c>
      <c r="L75" s="26">
        <f t="shared" si="16"/>
        <v>106.38606676342526</v>
      </c>
      <c r="M75" s="21">
        <v>789</v>
      </c>
      <c r="N75" s="26">
        <f t="shared" si="7"/>
        <v>107.63983628922237</v>
      </c>
      <c r="O75" s="21">
        <v>820</v>
      </c>
      <c r="P75" s="26">
        <f t="shared" si="18"/>
        <v>103.92902408111533</v>
      </c>
    </row>
    <row r="76" spans="1:16" hidden="1" x14ac:dyDescent="0.2">
      <c r="A76" s="47"/>
      <c r="B76" s="5" t="s">
        <v>22</v>
      </c>
      <c r="C76" s="25">
        <f>C77+C78+C79</f>
        <v>709.3</v>
      </c>
      <c r="D76" s="25">
        <f>D77+D78+D79</f>
        <v>709.3</v>
      </c>
      <c r="E76" s="26">
        <f t="shared" si="8"/>
        <v>100</v>
      </c>
      <c r="F76" s="25">
        <f>F77+F78+F79</f>
        <v>203</v>
      </c>
      <c r="G76" s="25">
        <f>G77+G78+G79</f>
        <v>212</v>
      </c>
      <c r="H76" s="26">
        <f t="shared" si="9"/>
        <v>104.43349753694582</v>
      </c>
      <c r="I76" s="25">
        <f>I77+I78+I79</f>
        <v>711</v>
      </c>
      <c r="J76" s="26">
        <f t="shared" si="13"/>
        <v>100.23967291696039</v>
      </c>
      <c r="K76" s="25">
        <f>K77+K78+K79</f>
        <v>733</v>
      </c>
      <c r="L76" s="26">
        <f t="shared" si="16"/>
        <v>103.0942334739803</v>
      </c>
      <c r="M76" s="25">
        <f>M77+M78+M79</f>
        <v>782</v>
      </c>
      <c r="N76" s="26">
        <f t="shared" si="7"/>
        <v>106.68485675306958</v>
      </c>
      <c r="O76" s="25">
        <f>O77+O78+O79</f>
        <v>850</v>
      </c>
      <c r="P76" s="26">
        <f t="shared" si="18"/>
        <v>108.69565217391303</v>
      </c>
    </row>
    <row r="77" spans="1:16" hidden="1" x14ac:dyDescent="0.2">
      <c r="A77" s="47"/>
      <c r="B77" s="6" t="s">
        <v>102</v>
      </c>
      <c r="C77" s="21">
        <v>709.3</v>
      </c>
      <c r="D77" s="27">
        <v>709.3</v>
      </c>
      <c r="E77" s="26">
        <f t="shared" si="8"/>
        <v>100</v>
      </c>
      <c r="F77" s="50">
        <v>203</v>
      </c>
      <c r="G77" s="49">
        <v>212</v>
      </c>
      <c r="H77" s="26">
        <f t="shared" si="9"/>
        <v>104.43349753694582</v>
      </c>
      <c r="I77" s="21">
        <v>711</v>
      </c>
      <c r="J77" s="26">
        <f t="shared" si="13"/>
        <v>100.23967291696039</v>
      </c>
      <c r="K77" s="21">
        <v>733</v>
      </c>
      <c r="L77" s="26">
        <f t="shared" si="16"/>
        <v>103.0942334739803</v>
      </c>
      <c r="M77" s="21">
        <v>782</v>
      </c>
      <c r="N77" s="26">
        <f t="shared" si="7"/>
        <v>106.68485675306958</v>
      </c>
      <c r="O77" s="21">
        <v>850</v>
      </c>
      <c r="P77" s="26">
        <f t="shared" si="18"/>
        <v>108.69565217391303</v>
      </c>
    </row>
    <row r="78" spans="1:16" hidden="1" x14ac:dyDescent="0.2">
      <c r="A78" s="47"/>
      <c r="B78" s="5"/>
      <c r="C78" s="21"/>
      <c r="D78" s="27"/>
      <c r="E78" s="26">
        <f t="shared" si="8"/>
        <v>0</v>
      </c>
      <c r="F78" s="21"/>
      <c r="G78" s="27"/>
      <c r="H78" s="26">
        <f t="shared" si="9"/>
        <v>0</v>
      </c>
      <c r="I78" s="21"/>
      <c r="J78" s="26">
        <f t="shared" si="13"/>
        <v>0</v>
      </c>
      <c r="K78" s="21"/>
      <c r="L78" s="26">
        <f t="shared" si="16"/>
        <v>0</v>
      </c>
      <c r="M78" s="21"/>
      <c r="N78" s="26">
        <f t="shared" si="7"/>
        <v>0</v>
      </c>
      <c r="O78" s="21"/>
      <c r="P78" s="26">
        <f t="shared" si="18"/>
        <v>0</v>
      </c>
    </row>
    <row r="79" spans="1:16" hidden="1" x14ac:dyDescent="0.2">
      <c r="A79" s="47"/>
      <c r="B79" s="5"/>
      <c r="C79" s="21"/>
      <c r="D79" s="27"/>
      <c r="E79" s="26">
        <f t="shared" si="8"/>
        <v>0</v>
      </c>
      <c r="F79" s="21"/>
      <c r="G79" s="27"/>
      <c r="H79" s="26">
        <f t="shared" si="9"/>
        <v>0</v>
      </c>
      <c r="I79" s="21"/>
      <c r="J79" s="26">
        <f t="shared" si="13"/>
        <v>0</v>
      </c>
      <c r="K79" s="21"/>
      <c r="L79" s="26">
        <f t="shared" si="16"/>
        <v>0</v>
      </c>
      <c r="M79" s="21"/>
      <c r="N79" s="26">
        <f t="shared" ref="N79:N142" si="20">IF(K79=0,0,M79/K79*100)</f>
        <v>0</v>
      </c>
      <c r="O79" s="21"/>
      <c r="P79" s="26">
        <f t="shared" si="18"/>
        <v>0</v>
      </c>
    </row>
    <row r="80" spans="1:16" ht="42" hidden="1" x14ac:dyDescent="0.2">
      <c r="A80" s="47"/>
      <c r="B80" s="5" t="s">
        <v>20</v>
      </c>
      <c r="C80" s="25">
        <f t="shared" ref="C80:O80" si="21">C81</f>
        <v>0</v>
      </c>
      <c r="D80" s="25">
        <f t="shared" si="21"/>
        <v>0</v>
      </c>
      <c r="E80" s="26">
        <f t="shared" si="8"/>
        <v>0</v>
      </c>
      <c r="F80" s="25">
        <f t="shared" si="21"/>
        <v>0</v>
      </c>
      <c r="G80" s="25">
        <f t="shared" si="21"/>
        <v>0</v>
      </c>
      <c r="H80" s="26">
        <f t="shared" si="9"/>
        <v>0</v>
      </c>
      <c r="I80" s="25">
        <f t="shared" si="21"/>
        <v>0</v>
      </c>
      <c r="J80" s="26">
        <f t="shared" si="13"/>
        <v>0</v>
      </c>
      <c r="K80" s="25">
        <f t="shared" si="21"/>
        <v>0</v>
      </c>
      <c r="L80" s="26">
        <f t="shared" si="16"/>
        <v>0</v>
      </c>
      <c r="M80" s="25">
        <f t="shared" si="21"/>
        <v>0</v>
      </c>
      <c r="N80" s="26">
        <f t="shared" si="20"/>
        <v>0</v>
      </c>
      <c r="O80" s="25">
        <f t="shared" si="21"/>
        <v>0</v>
      </c>
      <c r="P80" s="26">
        <f t="shared" si="18"/>
        <v>0</v>
      </c>
    </row>
    <row r="81" spans="1:16" hidden="1" x14ac:dyDescent="0.2">
      <c r="A81" s="48"/>
      <c r="B81" s="10" t="s">
        <v>52</v>
      </c>
      <c r="C81" s="21"/>
      <c r="D81" s="21"/>
      <c r="E81" s="26">
        <f t="shared" si="8"/>
        <v>0</v>
      </c>
      <c r="F81" s="21"/>
      <c r="G81" s="21"/>
      <c r="H81" s="26">
        <f t="shared" si="9"/>
        <v>0</v>
      </c>
      <c r="I81" s="21"/>
      <c r="J81" s="26">
        <f t="shared" si="13"/>
        <v>0</v>
      </c>
      <c r="K81" s="21"/>
      <c r="L81" s="26">
        <f t="shared" si="16"/>
        <v>0</v>
      </c>
      <c r="M81" s="21"/>
      <c r="N81" s="26">
        <f t="shared" si="20"/>
        <v>0</v>
      </c>
      <c r="O81" s="21"/>
      <c r="P81" s="26">
        <f t="shared" si="18"/>
        <v>0</v>
      </c>
    </row>
    <row r="82" spans="1:16" hidden="1" x14ac:dyDescent="0.2">
      <c r="A82" s="46">
        <v>10</v>
      </c>
      <c r="B82" s="11" t="s">
        <v>53</v>
      </c>
      <c r="C82" s="22">
        <f>C83+C89+C92+C95+C97+C99+C105+C85</f>
        <v>109670.8</v>
      </c>
      <c r="D82" s="22">
        <f>D83+D89+D92+D95+D97+D99+D105+D85</f>
        <v>132253.9</v>
      </c>
      <c r="E82" s="26">
        <f t="shared" si="8"/>
        <v>120.59171630005434</v>
      </c>
      <c r="F82" s="22">
        <f>F83+F89+F92+F95+F97+F99+F105+F85</f>
        <v>24964</v>
      </c>
      <c r="G82" s="22">
        <f>G83+G89+G92+G95+G97+G99+G105+G85</f>
        <v>25448</v>
      </c>
      <c r="H82" s="26">
        <f t="shared" si="9"/>
        <v>101.93879186027881</v>
      </c>
      <c r="I82" s="22">
        <f>I83+I89+I92+I95+I97+I99+I105+I85</f>
        <v>128074</v>
      </c>
      <c r="J82" s="26">
        <f t="shared" si="13"/>
        <v>96.839488287301933</v>
      </c>
      <c r="K82" s="22">
        <f>K83+K89+K92+K95+K97+K99+K105+K85</f>
        <v>131486</v>
      </c>
      <c r="L82" s="26">
        <f t="shared" si="16"/>
        <v>102.66408482595999</v>
      </c>
      <c r="M82" s="22">
        <f>M83+M89+M92+M95+M97+M99+M105+M85</f>
        <v>134579</v>
      </c>
      <c r="N82" s="26">
        <f t="shared" si="20"/>
        <v>102.35234169417275</v>
      </c>
      <c r="O82" s="22">
        <f>O83+O89+O92+O95+O97+O99+O105+O85</f>
        <v>139392</v>
      </c>
      <c r="P82" s="26">
        <f t="shared" si="18"/>
        <v>103.57633806165896</v>
      </c>
    </row>
    <row r="83" spans="1:16" hidden="1" x14ac:dyDescent="0.2">
      <c r="A83" s="47"/>
      <c r="B83" s="5" t="s">
        <v>13</v>
      </c>
      <c r="C83" s="25">
        <f t="shared" ref="C83:O83" si="22">C84</f>
        <v>2180</v>
      </c>
      <c r="D83" s="25">
        <f t="shared" si="22"/>
        <v>3180</v>
      </c>
      <c r="E83" s="26">
        <f t="shared" si="8"/>
        <v>145.87155963302752</v>
      </c>
      <c r="F83" s="25">
        <f>F84</f>
        <v>0</v>
      </c>
      <c r="G83" s="25">
        <f>G84</f>
        <v>0</v>
      </c>
      <c r="H83" s="26">
        <f t="shared" si="9"/>
        <v>0</v>
      </c>
      <c r="I83" s="25">
        <f t="shared" si="22"/>
        <v>4230</v>
      </c>
      <c r="J83" s="26">
        <f t="shared" si="13"/>
        <v>133.01886792452831</v>
      </c>
      <c r="K83" s="25">
        <f t="shared" si="22"/>
        <v>4330</v>
      </c>
      <c r="L83" s="26">
        <f t="shared" si="16"/>
        <v>102.36406619385343</v>
      </c>
      <c r="M83" s="25">
        <f t="shared" si="22"/>
        <v>4500</v>
      </c>
      <c r="N83" s="26">
        <f t="shared" si="20"/>
        <v>103.92609699769054</v>
      </c>
      <c r="O83" s="25">
        <f t="shared" si="22"/>
        <v>4700</v>
      </c>
      <c r="P83" s="26">
        <f t="shared" si="18"/>
        <v>104.44444444444446</v>
      </c>
    </row>
    <row r="84" spans="1:16" hidden="1" x14ac:dyDescent="0.2">
      <c r="A84" s="47"/>
      <c r="B84" s="10" t="s">
        <v>54</v>
      </c>
      <c r="C84" s="21">
        <v>2180</v>
      </c>
      <c r="D84" s="27">
        <v>3180</v>
      </c>
      <c r="E84" s="26">
        <f t="shared" si="8"/>
        <v>145.87155963302752</v>
      </c>
      <c r="F84" s="21"/>
      <c r="G84" s="27"/>
      <c r="H84" s="26">
        <f t="shared" si="9"/>
        <v>0</v>
      </c>
      <c r="I84" s="21">
        <v>4230</v>
      </c>
      <c r="J84" s="26">
        <f t="shared" si="13"/>
        <v>133.01886792452831</v>
      </c>
      <c r="K84" s="21">
        <v>4330</v>
      </c>
      <c r="L84" s="26">
        <f t="shared" si="16"/>
        <v>102.36406619385343</v>
      </c>
      <c r="M84" s="21">
        <v>4500</v>
      </c>
      <c r="N84" s="26">
        <f t="shared" si="20"/>
        <v>103.92609699769054</v>
      </c>
      <c r="O84" s="21">
        <v>4700</v>
      </c>
      <c r="P84" s="26">
        <f t="shared" si="18"/>
        <v>104.44444444444446</v>
      </c>
    </row>
    <row r="85" spans="1:16" hidden="1" x14ac:dyDescent="0.2">
      <c r="A85" s="47"/>
      <c r="B85" s="5" t="s">
        <v>15</v>
      </c>
      <c r="C85" s="25">
        <f t="shared" ref="C85:O85" si="23">C86</f>
        <v>5588</v>
      </c>
      <c r="D85" s="25">
        <f t="shared" si="23"/>
        <v>6934.9</v>
      </c>
      <c r="E85" s="26">
        <f t="shared" ref="E85:E148" si="24">IF(C85=0,0,D85/C85*100)</f>
        <v>124.10343593414458</v>
      </c>
      <c r="F85" s="25">
        <f>F86</f>
        <v>0</v>
      </c>
      <c r="G85" s="25">
        <f>G86</f>
        <v>0</v>
      </c>
      <c r="H85" s="26">
        <f t="shared" ref="H85:H148" si="25">IF(F85=0,0,G85/F85*100)</f>
        <v>0</v>
      </c>
      <c r="I85" s="25">
        <f t="shared" si="23"/>
        <v>7036</v>
      </c>
      <c r="J85" s="26">
        <f t="shared" si="13"/>
        <v>101.45784366032674</v>
      </c>
      <c r="K85" s="25">
        <f t="shared" si="23"/>
        <v>7220</v>
      </c>
      <c r="L85" s="26">
        <f t="shared" si="16"/>
        <v>102.61512222853895</v>
      </c>
      <c r="M85" s="25">
        <f t="shared" si="23"/>
        <v>7320</v>
      </c>
      <c r="N85" s="26">
        <f t="shared" si="20"/>
        <v>101.38504155124654</v>
      </c>
      <c r="O85" s="25">
        <f t="shared" si="23"/>
        <v>7420</v>
      </c>
      <c r="P85" s="26">
        <f t="shared" si="18"/>
        <v>101.36612021857923</v>
      </c>
    </row>
    <row r="86" spans="1:16" ht="22.5" hidden="1" x14ac:dyDescent="0.2">
      <c r="A86" s="47"/>
      <c r="B86" s="6" t="s">
        <v>16</v>
      </c>
      <c r="C86" s="25">
        <f>C87+C88</f>
        <v>5588</v>
      </c>
      <c r="D86" s="25">
        <f>D87+D88</f>
        <v>6934.9</v>
      </c>
      <c r="E86" s="26">
        <f t="shared" si="24"/>
        <v>124.10343593414458</v>
      </c>
      <c r="F86" s="25">
        <f>F87+F88</f>
        <v>0</v>
      </c>
      <c r="G86" s="25">
        <f>G87+G88</f>
        <v>0</v>
      </c>
      <c r="H86" s="26">
        <f t="shared" si="25"/>
        <v>0</v>
      </c>
      <c r="I86" s="25">
        <f>I87+I88</f>
        <v>7036</v>
      </c>
      <c r="J86" s="26">
        <f t="shared" si="13"/>
        <v>101.45784366032674</v>
      </c>
      <c r="K86" s="25">
        <f>K87+K88</f>
        <v>7220</v>
      </c>
      <c r="L86" s="26">
        <f t="shared" si="16"/>
        <v>102.61512222853895</v>
      </c>
      <c r="M86" s="25">
        <f>M87+M88</f>
        <v>7320</v>
      </c>
      <c r="N86" s="26">
        <f t="shared" si="20"/>
        <v>101.38504155124654</v>
      </c>
      <c r="O86" s="25">
        <f>O87+O88</f>
        <v>7420</v>
      </c>
      <c r="P86" s="26">
        <f t="shared" si="18"/>
        <v>101.36612021857923</v>
      </c>
    </row>
    <row r="87" spans="1:16" hidden="1" x14ac:dyDescent="0.2">
      <c r="A87" s="47"/>
      <c r="B87" s="10" t="s">
        <v>108</v>
      </c>
      <c r="C87" s="27">
        <v>2733</v>
      </c>
      <c r="D87" s="27">
        <v>3414.9</v>
      </c>
      <c r="E87" s="26">
        <f t="shared" si="24"/>
        <v>124.95060373216246</v>
      </c>
      <c r="F87" s="27"/>
      <c r="G87" s="27"/>
      <c r="H87" s="26">
        <f t="shared" si="25"/>
        <v>0</v>
      </c>
      <c r="I87" s="21">
        <v>3516</v>
      </c>
      <c r="J87" s="26">
        <f t="shared" si="13"/>
        <v>102.9605552139155</v>
      </c>
      <c r="K87" s="21">
        <v>3700</v>
      </c>
      <c r="L87" s="26">
        <f t="shared" si="16"/>
        <v>105.23321956769055</v>
      </c>
      <c r="M87" s="21">
        <v>3800</v>
      </c>
      <c r="N87" s="26">
        <f t="shared" si="20"/>
        <v>102.70270270270269</v>
      </c>
      <c r="O87" s="21">
        <v>3900</v>
      </c>
      <c r="P87" s="26">
        <f t="shared" si="18"/>
        <v>102.63157894736842</v>
      </c>
    </row>
    <row r="88" spans="1:16" hidden="1" x14ac:dyDescent="0.2">
      <c r="A88" s="47"/>
      <c r="B88" s="10" t="s">
        <v>109</v>
      </c>
      <c r="C88" s="21">
        <v>2855</v>
      </c>
      <c r="D88" s="27">
        <v>3520</v>
      </c>
      <c r="E88" s="26">
        <f t="shared" si="24"/>
        <v>123.29246935201401</v>
      </c>
      <c r="F88" s="21"/>
      <c r="G88" s="27"/>
      <c r="H88" s="26">
        <f t="shared" si="25"/>
        <v>0</v>
      </c>
      <c r="I88" s="21">
        <v>3520</v>
      </c>
      <c r="J88" s="26">
        <f t="shared" si="13"/>
        <v>100</v>
      </c>
      <c r="K88" s="21">
        <v>3520</v>
      </c>
      <c r="L88" s="26">
        <f t="shared" si="16"/>
        <v>100</v>
      </c>
      <c r="M88" s="21">
        <v>3520</v>
      </c>
      <c r="N88" s="26">
        <f t="shared" si="20"/>
        <v>100</v>
      </c>
      <c r="O88" s="21">
        <v>3520</v>
      </c>
      <c r="P88" s="26">
        <f t="shared" si="18"/>
        <v>100</v>
      </c>
    </row>
    <row r="89" spans="1:16" ht="21" hidden="1" x14ac:dyDescent="0.2">
      <c r="A89" s="47"/>
      <c r="B89" s="5" t="s">
        <v>18</v>
      </c>
      <c r="C89" s="25">
        <f>C90+C91</f>
        <v>5198.2</v>
      </c>
      <c r="D89" s="25">
        <f>D90+D91</f>
        <v>6198</v>
      </c>
      <c r="E89" s="26">
        <f t="shared" si="24"/>
        <v>119.23358085491131</v>
      </c>
      <c r="F89" s="25">
        <f>F90+F91</f>
        <v>0</v>
      </c>
      <c r="G89" s="25">
        <f>G90+G91</f>
        <v>0</v>
      </c>
      <c r="H89" s="26">
        <f t="shared" si="25"/>
        <v>0</v>
      </c>
      <c r="I89" s="25">
        <f>I90+I91</f>
        <v>6298</v>
      </c>
      <c r="J89" s="26">
        <f t="shared" si="13"/>
        <v>101.6134236850597</v>
      </c>
      <c r="K89" s="25">
        <f>K90+K91</f>
        <v>6387</v>
      </c>
      <c r="L89" s="26">
        <f t="shared" si="16"/>
        <v>101.41314703080342</v>
      </c>
      <c r="M89" s="25">
        <f>M90+M91</f>
        <v>6488</v>
      </c>
      <c r="N89" s="26">
        <f t="shared" si="20"/>
        <v>101.58133709096602</v>
      </c>
      <c r="O89" s="25">
        <f>O90+O91</f>
        <v>6600</v>
      </c>
      <c r="P89" s="26">
        <f t="shared" si="18"/>
        <v>101.72626387176325</v>
      </c>
    </row>
    <row r="90" spans="1:16" hidden="1" x14ac:dyDescent="0.2">
      <c r="A90" s="47"/>
      <c r="B90" s="10" t="s">
        <v>57</v>
      </c>
      <c r="C90" s="21">
        <v>4965</v>
      </c>
      <c r="D90" s="27">
        <v>4965</v>
      </c>
      <c r="E90" s="26">
        <f t="shared" si="24"/>
        <v>100</v>
      </c>
      <c r="F90" s="21"/>
      <c r="G90" s="27"/>
      <c r="H90" s="26">
        <f t="shared" si="25"/>
        <v>0</v>
      </c>
      <c r="I90" s="21">
        <v>4965</v>
      </c>
      <c r="J90" s="26">
        <f t="shared" si="13"/>
        <v>100</v>
      </c>
      <c r="K90" s="21">
        <v>4965</v>
      </c>
      <c r="L90" s="26">
        <f t="shared" si="16"/>
        <v>100</v>
      </c>
      <c r="M90" s="21">
        <v>5000</v>
      </c>
      <c r="N90" s="26">
        <f t="shared" si="20"/>
        <v>100.70493454179254</v>
      </c>
      <c r="O90" s="21">
        <v>5100</v>
      </c>
      <c r="P90" s="26">
        <f t="shared" si="18"/>
        <v>102</v>
      </c>
    </row>
    <row r="91" spans="1:16" hidden="1" x14ac:dyDescent="0.2">
      <c r="A91" s="47"/>
      <c r="B91" s="10" t="s">
        <v>58</v>
      </c>
      <c r="C91" s="21">
        <v>233.2</v>
      </c>
      <c r="D91" s="27">
        <v>1233</v>
      </c>
      <c r="E91" s="26">
        <f t="shared" si="24"/>
        <v>528.73070325900517</v>
      </c>
      <c r="F91" s="21"/>
      <c r="G91" s="27"/>
      <c r="H91" s="26">
        <f t="shared" si="25"/>
        <v>0</v>
      </c>
      <c r="I91" s="21">
        <v>1333</v>
      </c>
      <c r="J91" s="26">
        <f t="shared" si="13"/>
        <v>108.11030008110301</v>
      </c>
      <c r="K91" s="21">
        <v>1422</v>
      </c>
      <c r="L91" s="26">
        <f t="shared" si="16"/>
        <v>106.67666916729182</v>
      </c>
      <c r="M91" s="21">
        <v>1488</v>
      </c>
      <c r="N91" s="26">
        <f t="shared" si="20"/>
        <v>104.64135021097047</v>
      </c>
      <c r="O91" s="21">
        <v>1500</v>
      </c>
      <c r="P91" s="26">
        <f t="shared" si="18"/>
        <v>100.80645161290323</v>
      </c>
    </row>
    <row r="92" spans="1:16" ht="42" hidden="1" x14ac:dyDescent="0.2">
      <c r="A92" s="47"/>
      <c r="B92" s="5" t="s">
        <v>20</v>
      </c>
      <c r="C92" s="25">
        <f>C93+C94</f>
        <v>2026</v>
      </c>
      <c r="D92" s="25">
        <f>D93+D94</f>
        <v>2851</v>
      </c>
      <c r="E92" s="26">
        <f t="shared" si="24"/>
        <v>140.72063178677197</v>
      </c>
      <c r="F92" s="25">
        <f>F93+F94</f>
        <v>0</v>
      </c>
      <c r="G92" s="25">
        <f>G93+G94</f>
        <v>0</v>
      </c>
      <c r="H92" s="26">
        <f t="shared" si="25"/>
        <v>0</v>
      </c>
      <c r="I92" s="25">
        <f>I93+I94</f>
        <v>3018</v>
      </c>
      <c r="J92" s="26">
        <f t="shared" si="13"/>
        <v>105.85759382672745</v>
      </c>
      <c r="K92" s="25">
        <f>K93+K94</f>
        <v>3140</v>
      </c>
      <c r="L92" s="26">
        <f t="shared" si="16"/>
        <v>104.04241219350563</v>
      </c>
      <c r="M92" s="25">
        <f>M93+M94</f>
        <v>3220</v>
      </c>
      <c r="N92" s="26">
        <f t="shared" si="20"/>
        <v>102.54777070063695</v>
      </c>
      <c r="O92" s="25">
        <f>O93+O94</f>
        <v>3380</v>
      </c>
      <c r="P92" s="26">
        <f t="shared" si="18"/>
        <v>104.96894409937889</v>
      </c>
    </row>
    <row r="93" spans="1:16" hidden="1" x14ac:dyDescent="0.2">
      <c r="A93" s="47"/>
      <c r="B93" s="10" t="s">
        <v>62</v>
      </c>
      <c r="C93" s="21">
        <v>1118</v>
      </c>
      <c r="D93" s="27">
        <v>1418</v>
      </c>
      <c r="E93" s="26">
        <f t="shared" si="24"/>
        <v>126.83363148479427</v>
      </c>
      <c r="F93" s="21"/>
      <c r="G93" s="27"/>
      <c r="H93" s="26">
        <f t="shared" si="25"/>
        <v>0</v>
      </c>
      <c r="I93" s="21">
        <v>1510</v>
      </c>
      <c r="J93" s="26">
        <f t="shared" si="13"/>
        <v>106.48801128349787</v>
      </c>
      <c r="K93" s="21">
        <v>1560</v>
      </c>
      <c r="L93" s="26">
        <f t="shared" si="16"/>
        <v>103.31125827814569</v>
      </c>
      <c r="M93" s="21">
        <v>1620</v>
      </c>
      <c r="N93" s="26">
        <f t="shared" si="20"/>
        <v>103.84615384615385</v>
      </c>
      <c r="O93" s="21">
        <v>1680</v>
      </c>
      <c r="P93" s="26">
        <f t="shared" si="18"/>
        <v>103.7037037037037</v>
      </c>
    </row>
    <row r="94" spans="1:16" hidden="1" x14ac:dyDescent="0.2">
      <c r="A94" s="47"/>
      <c r="B94" s="10" t="s">
        <v>63</v>
      </c>
      <c r="C94" s="21">
        <v>908</v>
      </c>
      <c r="D94" s="27">
        <v>1433</v>
      </c>
      <c r="E94" s="26">
        <f t="shared" si="24"/>
        <v>157.81938325991189</v>
      </c>
      <c r="F94" s="21"/>
      <c r="G94" s="27"/>
      <c r="H94" s="26">
        <f t="shared" si="25"/>
        <v>0</v>
      </c>
      <c r="I94" s="21">
        <v>1508</v>
      </c>
      <c r="J94" s="26">
        <f t="shared" si="13"/>
        <v>105.2337752965806</v>
      </c>
      <c r="K94" s="21">
        <v>1580</v>
      </c>
      <c r="L94" s="26">
        <f t="shared" si="16"/>
        <v>104.77453580901856</v>
      </c>
      <c r="M94" s="21">
        <v>1600</v>
      </c>
      <c r="N94" s="26">
        <f t="shared" si="20"/>
        <v>101.26582278481013</v>
      </c>
      <c r="O94" s="21">
        <v>1700</v>
      </c>
      <c r="P94" s="26">
        <f t="shared" si="18"/>
        <v>106.25</v>
      </c>
    </row>
    <row r="95" spans="1:16" hidden="1" x14ac:dyDescent="0.2">
      <c r="A95" s="47"/>
      <c r="B95" s="5" t="s">
        <v>21</v>
      </c>
      <c r="C95" s="25">
        <f t="shared" ref="C95:O95" si="26">C96</f>
        <v>7322</v>
      </c>
      <c r="D95" s="25">
        <f t="shared" si="26"/>
        <v>7936</v>
      </c>
      <c r="E95" s="26">
        <f t="shared" si="24"/>
        <v>108.38568697077302</v>
      </c>
      <c r="F95" s="25">
        <f>F96</f>
        <v>3024</v>
      </c>
      <c r="G95" s="25">
        <f>G96</f>
        <v>3064</v>
      </c>
      <c r="H95" s="26">
        <f t="shared" si="25"/>
        <v>101.32275132275133</v>
      </c>
      <c r="I95" s="25">
        <f t="shared" si="26"/>
        <v>8103</v>
      </c>
      <c r="J95" s="26">
        <f t="shared" si="13"/>
        <v>102.10433467741935</v>
      </c>
      <c r="K95" s="25">
        <f t="shared" si="26"/>
        <v>8255</v>
      </c>
      <c r="L95" s="26">
        <f t="shared" si="16"/>
        <v>101.8758484511909</v>
      </c>
      <c r="M95" s="25">
        <f t="shared" si="26"/>
        <v>8399</v>
      </c>
      <c r="N95" s="26">
        <f t="shared" si="20"/>
        <v>101.74439733494852</v>
      </c>
      <c r="O95" s="25">
        <f t="shared" si="26"/>
        <v>8500</v>
      </c>
      <c r="P95" s="26">
        <f t="shared" si="18"/>
        <v>101.20252411001309</v>
      </c>
    </row>
    <row r="96" spans="1:16" hidden="1" x14ac:dyDescent="0.2">
      <c r="A96" s="47"/>
      <c r="B96" s="10" t="s">
        <v>64</v>
      </c>
      <c r="C96" s="21">
        <v>7322</v>
      </c>
      <c r="D96" s="27">
        <v>7936</v>
      </c>
      <c r="E96" s="26">
        <f t="shared" si="24"/>
        <v>108.38568697077302</v>
      </c>
      <c r="F96" s="50">
        <v>3024</v>
      </c>
      <c r="G96" s="49">
        <v>3064</v>
      </c>
      <c r="H96" s="26">
        <f t="shared" si="25"/>
        <v>101.32275132275133</v>
      </c>
      <c r="I96" s="21">
        <v>8103</v>
      </c>
      <c r="J96" s="26">
        <f t="shared" si="13"/>
        <v>102.10433467741935</v>
      </c>
      <c r="K96" s="21">
        <v>8255</v>
      </c>
      <c r="L96" s="26">
        <f t="shared" si="16"/>
        <v>101.8758484511909</v>
      </c>
      <c r="M96" s="21">
        <v>8399</v>
      </c>
      <c r="N96" s="26">
        <f t="shared" si="20"/>
        <v>101.74439733494852</v>
      </c>
      <c r="O96" s="21">
        <v>8500</v>
      </c>
      <c r="P96" s="26">
        <f t="shared" si="18"/>
        <v>101.20252411001309</v>
      </c>
    </row>
    <row r="97" spans="1:16" hidden="1" x14ac:dyDescent="0.2">
      <c r="A97" s="47"/>
      <c r="B97" s="5" t="s">
        <v>19</v>
      </c>
      <c r="C97" s="25">
        <f t="shared" ref="C97:O97" si="27">C98</f>
        <v>26011</v>
      </c>
      <c r="D97" s="25">
        <f t="shared" si="27"/>
        <v>26011</v>
      </c>
      <c r="E97" s="26">
        <f t="shared" si="24"/>
        <v>100</v>
      </c>
      <c r="F97" s="25">
        <f>F98</f>
        <v>0</v>
      </c>
      <c r="G97" s="25">
        <f>G98</f>
        <v>0</v>
      </c>
      <c r="H97" s="26">
        <f t="shared" si="25"/>
        <v>0</v>
      </c>
      <c r="I97" s="25">
        <f t="shared" si="27"/>
        <v>27455</v>
      </c>
      <c r="J97" s="26">
        <f t="shared" si="13"/>
        <v>105.55149744338934</v>
      </c>
      <c r="K97" s="25">
        <f t="shared" si="27"/>
        <v>28633</v>
      </c>
      <c r="L97" s="26">
        <f t="shared" si="16"/>
        <v>104.29065743944636</v>
      </c>
      <c r="M97" s="25">
        <f t="shared" si="27"/>
        <v>29400</v>
      </c>
      <c r="N97" s="26">
        <f t="shared" si="20"/>
        <v>102.67872734257675</v>
      </c>
      <c r="O97" s="25">
        <f t="shared" si="27"/>
        <v>31200</v>
      </c>
      <c r="P97" s="26">
        <f t="shared" si="18"/>
        <v>106.12244897959184</v>
      </c>
    </row>
    <row r="98" spans="1:16" hidden="1" x14ac:dyDescent="0.2">
      <c r="A98" s="47"/>
      <c r="B98" s="10" t="s">
        <v>67</v>
      </c>
      <c r="C98" s="21">
        <v>26011</v>
      </c>
      <c r="D98" s="27">
        <v>26011</v>
      </c>
      <c r="E98" s="26">
        <f t="shared" si="24"/>
        <v>100</v>
      </c>
      <c r="F98" s="21"/>
      <c r="G98" s="27"/>
      <c r="H98" s="26">
        <f t="shared" si="25"/>
        <v>0</v>
      </c>
      <c r="I98" s="21">
        <v>27455</v>
      </c>
      <c r="J98" s="26">
        <f t="shared" si="13"/>
        <v>105.55149744338934</v>
      </c>
      <c r="K98" s="21">
        <v>28633</v>
      </c>
      <c r="L98" s="26">
        <f t="shared" si="16"/>
        <v>104.29065743944636</v>
      </c>
      <c r="M98" s="21">
        <v>29400</v>
      </c>
      <c r="N98" s="26">
        <f t="shared" si="20"/>
        <v>102.67872734257675</v>
      </c>
      <c r="O98" s="21">
        <v>31200</v>
      </c>
      <c r="P98" s="26">
        <f t="shared" si="18"/>
        <v>106.12244897959184</v>
      </c>
    </row>
    <row r="99" spans="1:16" ht="13.5" hidden="1" x14ac:dyDescent="0.2">
      <c r="A99" s="47"/>
      <c r="B99" s="7" t="s">
        <v>103</v>
      </c>
      <c r="C99" s="25">
        <f>C100+C101+C102</f>
        <v>57620</v>
      </c>
      <c r="D99" s="25">
        <f>D100+D101+D102</f>
        <v>62644</v>
      </c>
      <c r="E99" s="26">
        <f t="shared" si="24"/>
        <v>108.71919472405416</v>
      </c>
      <c r="F99" s="25">
        <f>F100+F101+F102</f>
        <v>21653</v>
      </c>
      <c r="G99" s="25">
        <f>G100+G101+G102</f>
        <v>22097</v>
      </c>
      <c r="H99" s="26">
        <f t="shared" si="25"/>
        <v>102.05052417678844</v>
      </c>
      <c r="I99" s="25">
        <f>I100+I101+I102</f>
        <v>63074</v>
      </c>
      <c r="J99" s="26">
        <f t="shared" si="13"/>
        <v>100.6864184917949</v>
      </c>
      <c r="K99" s="25">
        <f>K100+K101+K102</f>
        <v>64167</v>
      </c>
      <c r="L99" s="26">
        <f t="shared" si="16"/>
        <v>101.73288518248407</v>
      </c>
      <c r="M99" s="25">
        <f>M100+M101+M102</f>
        <v>65370</v>
      </c>
      <c r="N99" s="26">
        <f t="shared" si="20"/>
        <v>101.87479545560802</v>
      </c>
      <c r="O99" s="25">
        <f>O100+O101+O102</f>
        <v>67174</v>
      </c>
      <c r="P99" s="26">
        <f t="shared" si="18"/>
        <v>102.75967569221356</v>
      </c>
    </row>
    <row r="100" spans="1:16" hidden="1" x14ac:dyDescent="0.2">
      <c r="A100" s="47"/>
      <c r="B100" s="6" t="s">
        <v>23</v>
      </c>
      <c r="C100" s="21">
        <v>5240</v>
      </c>
      <c r="D100" s="27">
        <v>6282</v>
      </c>
      <c r="E100" s="26">
        <f t="shared" si="24"/>
        <v>119.8854961832061</v>
      </c>
      <c r="F100" s="50">
        <v>1855</v>
      </c>
      <c r="G100" s="49">
        <v>1966</v>
      </c>
      <c r="H100" s="26">
        <f t="shared" si="25"/>
        <v>105.98382749326146</v>
      </c>
      <c r="I100" s="21">
        <v>6309</v>
      </c>
      <c r="J100" s="26">
        <f t="shared" si="13"/>
        <v>100.42979942693411</v>
      </c>
      <c r="K100" s="21">
        <v>6502</v>
      </c>
      <c r="L100" s="26">
        <f t="shared" si="16"/>
        <v>103.05912188936439</v>
      </c>
      <c r="M100" s="21">
        <v>6822</v>
      </c>
      <c r="N100" s="26">
        <f t="shared" si="20"/>
        <v>104.92156259612426</v>
      </c>
      <c r="O100" s="21">
        <v>7100</v>
      </c>
      <c r="P100" s="26">
        <f t="shared" si="18"/>
        <v>104.07505130460275</v>
      </c>
    </row>
    <row r="101" spans="1:16" ht="22.5" hidden="1" x14ac:dyDescent="0.2">
      <c r="A101" s="47"/>
      <c r="B101" s="6" t="s">
        <v>25</v>
      </c>
      <c r="C101" s="21">
        <v>1920</v>
      </c>
      <c r="D101" s="27">
        <v>2220</v>
      </c>
      <c r="E101" s="26">
        <f t="shared" si="24"/>
        <v>115.625</v>
      </c>
      <c r="F101" s="50">
        <v>2568</v>
      </c>
      <c r="G101" s="49">
        <v>2633</v>
      </c>
      <c r="H101" s="26">
        <f t="shared" si="25"/>
        <v>102.53115264797508</v>
      </c>
      <c r="I101" s="21">
        <v>2311</v>
      </c>
      <c r="J101" s="26">
        <f t="shared" si="13"/>
        <v>104.09909909909909</v>
      </c>
      <c r="K101" s="21">
        <v>2388</v>
      </c>
      <c r="L101" s="26">
        <f t="shared" si="16"/>
        <v>103.33189095629598</v>
      </c>
      <c r="M101" s="21">
        <v>2505</v>
      </c>
      <c r="N101" s="26">
        <f t="shared" si="20"/>
        <v>104.89949748743719</v>
      </c>
      <c r="O101" s="21">
        <v>2708</v>
      </c>
      <c r="P101" s="26">
        <f t="shared" si="18"/>
        <v>108.10379241516965</v>
      </c>
    </row>
    <row r="102" spans="1:16" hidden="1" x14ac:dyDescent="0.2">
      <c r="A102" s="47"/>
      <c r="B102" s="6" t="s">
        <v>24</v>
      </c>
      <c r="C102" s="25">
        <f>C103+C104</f>
        <v>50460</v>
      </c>
      <c r="D102" s="25">
        <f>D103+D104</f>
        <v>54142</v>
      </c>
      <c r="E102" s="26">
        <f t="shared" si="24"/>
        <v>107.29686880697582</v>
      </c>
      <c r="F102" s="25">
        <f>F103+F104</f>
        <v>17230</v>
      </c>
      <c r="G102" s="25">
        <f>G103+G104</f>
        <v>17498</v>
      </c>
      <c r="H102" s="26">
        <f t="shared" si="25"/>
        <v>101.55542658154381</v>
      </c>
      <c r="I102" s="25">
        <f>I103+I104</f>
        <v>54454</v>
      </c>
      <c r="J102" s="26">
        <f t="shared" si="13"/>
        <v>100.57626242104097</v>
      </c>
      <c r="K102" s="25">
        <f>K103+K104</f>
        <v>55277</v>
      </c>
      <c r="L102" s="26">
        <f t="shared" si="16"/>
        <v>101.51136739266168</v>
      </c>
      <c r="M102" s="25">
        <f>M103+M104</f>
        <v>56043</v>
      </c>
      <c r="N102" s="26">
        <f t="shared" si="20"/>
        <v>101.38574814117986</v>
      </c>
      <c r="O102" s="25">
        <f>O103+O104</f>
        <v>57366</v>
      </c>
      <c r="P102" s="26">
        <f t="shared" si="18"/>
        <v>102.3606873293721</v>
      </c>
    </row>
    <row r="103" spans="1:16" hidden="1" x14ac:dyDescent="0.2">
      <c r="A103" s="47"/>
      <c r="B103" s="10" t="s">
        <v>65</v>
      </c>
      <c r="C103" s="21">
        <v>6955</v>
      </c>
      <c r="D103" s="27">
        <v>7820</v>
      </c>
      <c r="E103" s="26">
        <f t="shared" si="24"/>
        <v>112.43709561466571</v>
      </c>
      <c r="F103" s="50">
        <v>2228</v>
      </c>
      <c r="G103" s="49">
        <v>2466</v>
      </c>
      <c r="H103" s="26">
        <f t="shared" si="25"/>
        <v>110.6822262118492</v>
      </c>
      <c r="I103" s="21">
        <v>7966</v>
      </c>
      <c r="J103" s="26">
        <f t="shared" si="13"/>
        <v>101.86700767263429</v>
      </c>
      <c r="K103" s="21">
        <v>8155</v>
      </c>
      <c r="L103" s="26">
        <f t="shared" si="16"/>
        <v>102.3725834797891</v>
      </c>
      <c r="M103" s="21">
        <v>8355</v>
      </c>
      <c r="N103" s="26">
        <f t="shared" si="20"/>
        <v>102.45248313917841</v>
      </c>
      <c r="O103" s="21">
        <v>8566</v>
      </c>
      <c r="P103" s="26">
        <f t="shared" si="18"/>
        <v>102.52543387193298</v>
      </c>
    </row>
    <row r="104" spans="1:16" hidden="1" x14ac:dyDescent="0.2">
      <c r="A104" s="47"/>
      <c r="B104" s="10" t="s">
        <v>66</v>
      </c>
      <c r="C104" s="21">
        <v>43505</v>
      </c>
      <c r="D104" s="27">
        <v>46322</v>
      </c>
      <c r="E104" s="26">
        <f t="shared" si="24"/>
        <v>106.47511780255144</v>
      </c>
      <c r="F104" s="50">
        <v>15002</v>
      </c>
      <c r="G104" s="49">
        <v>15032</v>
      </c>
      <c r="H104" s="26">
        <f t="shared" si="25"/>
        <v>100.19997333688842</v>
      </c>
      <c r="I104" s="21">
        <v>46488</v>
      </c>
      <c r="J104" s="26">
        <f t="shared" si="13"/>
        <v>100.35836103795172</v>
      </c>
      <c r="K104" s="21">
        <v>47122</v>
      </c>
      <c r="L104" s="26">
        <f t="shared" si="16"/>
        <v>101.36379280674583</v>
      </c>
      <c r="M104" s="21">
        <v>47688</v>
      </c>
      <c r="N104" s="26">
        <f t="shared" si="20"/>
        <v>101.20113747294258</v>
      </c>
      <c r="O104" s="21">
        <v>48800</v>
      </c>
      <c r="P104" s="26">
        <f t="shared" si="18"/>
        <v>102.3318235195437</v>
      </c>
    </row>
    <row r="105" spans="1:16" hidden="1" x14ac:dyDescent="0.2">
      <c r="A105" s="47"/>
      <c r="B105" s="5" t="s">
        <v>22</v>
      </c>
      <c r="C105" s="25">
        <f>C106+C107+C108+C109+C110+C111+C112+C113</f>
        <v>3725.6</v>
      </c>
      <c r="D105" s="25">
        <f>D106+D107+D108+D109+D110+D111+D112+D113</f>
        <v>16499</v>
      </c>
      <c r="E105" s="26">
        <f t="shared" si="24"/>
        <v>442.85484217307277</v>
      </c>
      <c r="F105" s="25">
        <f>F106+F107+F108+F109+F110+F111+F112+F113</f>
        <v>287</v>
      </c>
      <c r="G105" s="25">
        <f>G106+G107+G108+G109+G110+G111+G112+G113</f>
        <v>287</v>
      </c>
      <c r="H105" s="26">
        <f t="shared" si="25"/>
        <v>100</v>
      </c>
      <c r="I105" s="25">
        <f>I106+I107+I108+I109+I110+I111+I112+I113</f>
        <v>8860</v>
      </c>
      <c r="J105" s="26">
        <f t="shared" si="13"/>
        <v>53.700224256015517</v>
      </c>
      <c r="K105" s="25">
        <f>K106+K107+K108+K109+K110+K111+K112+K113</f>
        <v>9354</v>
      </c>
      <c r="L105" s="26">
        <f t="shared" si="16"/>
        <v>105.57562076749436</v>
      </c>
      <c r="M105" s="25">
        <f>M106+M107+M108+M109+M110+M111+M112+M113</f>
        <v>9882</v>
      </c>
      <c r="N105" s="26">
        <f t="shared" si="20"/>
        <v>105.64464400256574</v>
      </c>
      <c r="O105" s="25">
        <f>O106+O107+O108+O109+O110+O111+O112+O113</f>
        <v>10418</v>
      </c>
      <c r="P105" s="26">
        <f t="shared" si="18"/>
        <v>105.42400323821089</v>
      </c>
    </row>
    <row r="106" spans="1:16" hidden="1" x14ac:dyDescent="0.2">
      <c r="A106" s="47"/>
      <c r="B106" s="16" t="s">
        <v>55</v>
      </c>
      <c r="C106" s="21"/>
      <c r="D106" s="27"/>
      <c r="E106" s="26">
        <f t="shared" si="24"/>
        <v>0</v>
      </c>
      <c r="F106" s="21"/>
      <c r="G106" s="27"/>
      <c r="H106" s="26">
        <f t="shared" si="25"/>
        <v>0</v>
      </c>
      <c r="I106" s="21"/>
      <c r="J106" s="26">
        <f t="shared" si="13"/>
        <v>0</v>
      </c>
      <c r="K106" s="21"/>
      <c r="L106" s="26">
        <f t="shared" si="16"/>
        <v>0</v>
      </c>
      <c r="M106" s="21"/>
      <c r="N106" s="26">
        <f t="shared" si="20"/>
        <v>0</v>
      </c>
      <c r="O106" s="21"/>
      <c r="P106" s="26">
        <f t="shared" si="18"/>
        <v>0</v>
      </c>
    </row>
    <row r="107" spans="1:16" hidden="1" x14ac:dyDescent="0.2">
      <c r="A107" s="47"/>
      <c r="B107" s="10" t="s">
        <v>56</v>
      </c>
      <c r="C107" s="21"/>
      <c r="D107" s="27">
        <v>3456</v>
      </c>
      <c r="E107" s="26">
        <f t="shared" si="24"/>
        <v>0</v>
      </c>
      <c r="F107" s="21"/>
      <c r="G107" s="27"/>
      <c r="H107" s="26">
        <f t="shared" si="25"/>
        <v>0</v>
      </c>
      <c r="I107" s="21">
        <v>3688</v>
      </c>
      <c r="J107" s="26">
        <f t="shared" si="13"/>
        <v>106.71296296296295</v>
      </c>
      <c r="K107" s="21">
        <v>3966</v>
      </c>
      <c r="L107" s="26">
        <f t="shared" si="16"/>
        <v>107.53796095444686</v>
      </c>
      <c r="M107" s="21">
        <v>4302</v>
      </c>
      <c r="N107" s="26">
        <f t="shared" si="20"/>
        <v>108.47201210287443</v>
      </c>
      <c r="O107" s="21">
        <v>4503</v>
      </c>
      <c r="P107" s="26">
        <f t="shared" si="18"/>
        <v>104.67224546722456</v>
      </c>
    </row>
    <row r="108" spans="1:16" hidden="1" x14ac:dyDescent="0.2">
      <c r="A108" s="47"/>
      <c r="B108" s="10" t="s">
        <v>59</v>
      </c>
      <c r="C108" s="21">
        <v>1674</v>
      </c>
      <c r="D108" s="27">
        <v>2103</v>
      </c>
      <c r="E108" s="26">
        <f t="shared" si="24"/>
        <v>125.62724014336916</v>
      </c>
      <c r="F108" s="21"/>
      <c r="G108" s="27"/>
      <c r="H108" s="26">
        <f t="shared" si="25"/>
        <v>0</v>
      </c>
      <c r="I108" s="21">
        <v>2485</v>
      </c>
      <c r="J108" s="26">
        <f t="shared" ref="J108:J171" si="28">IF(D108=0,0,I108/D108*100)</f>
        <v>118.16452686638137</v>
      </c>
      <c r="K108" s="21">
        <v>2633</v>
      </c>
      <c r="L108" s="26">
        <f t="shared" si="16"/>
        <v>105.95573440643864</v>
      </c>
      <c r="M108" s="21">
        <v>2708</v>
      </c>
      <c r="N108" s="26">
        <f t="shared" si="20"/>
        <v>102.84846183061147</v>
      </c>
      <c r="O108" s="21">
        <v>2899</v>
      </c>
      <c r="P108" s="26">
        <f t="shared" si="18"/>
        <v>107.05317577548006</v>
      </c>
    </row>
    <row r="109" spans="1:16" hidden="1" x14ac:dyDescent="0.2">
      <c r="A109" s="47"/>
      <c r="B109" s="10" t="s">
        <v>60</v>
      </c>
      <c r="C109" s="21">
        <v>830.4</v>
      </c>
      <c r="D109" s="27">
        <v>1121</v>
      </c>
      <c r="E109" s="26">
        <f t="shared" si="24"/>
        <v>134.99518304431598</v>
      </c>
      <c r="F109" s="21"/>
      <c r="G109" s="27"/>
      <c r="H109" s="26">
        <f t="shared" si="25"/>
        <v>0</v>
      </c>
      <c r="I109" s="21">
        <v>1193</v>
      </c>
      <c r="J109" s="26">
        <f t="shared" si="28"/>
        <v>106.4228367528992</v>
      </c>
      <c r="K109" s="21">
        <v>1200</v>
      </c>
      <c r="L109" s="26">
        <f t="shared" si="16"/>
        <v>100.58675607711652</v>
      </c>
      <c r="M109" s="21">
        <v>1250</v>
      </c>
      <c r="N109" s="26">
        <f t="shared" si="20"/>
        <v>104.16666666666667</v>
      </c>
      <c r="O109" s="21">
        <v>1300</v>
      </c>
      <c r="P109" s="26">
        <f t="shared" si="18"/>
        <v>104</v>
      </c>
    </row>
    <row r="110" spans="1:16" hidden="1" x14ac:dyDescent="0.2">
      <c r="A110" s="47"/>
      <c r="B110" s="17" t="s">
        <v>61</v>
      </c>
      <c r="C110" s="21">
        <v>439.2</v>
      </c>
      <c r="D110" s="27">
        <v>685</v>
      </c>
      <c r="E110" s="26">
        <f t="shared" si="24"/>
        <v>155.96539162112933</v>
      </c>
      <c r="F110" s="21"/>
      <c r="G110" s="27"/>
      <c r="H110" s="26">
        <f t="shared" si="25"/>
        <v>0</v>
      </c>
      <c r="I110" s="21">
        <v>704</v>
      </c>
      <c r="J110" s="26">
        <f t="shared" si="28"/>
        <v>102.77372262773723</v>
      </c>
      <c r="K110" s="21">
        <v>755</v>
      </c>
      <c r="L110" s="26">
        <f t="shared" si="16"/>
        <v>107.24431818181819</v>
      </c>
      <c r="M110" s="21">
        <v>802</v>
      </c>
      <c r="N110" s="26">
        <f t="shared" si="20"/>
        <v>106.2251655629139</v>
      </c>
      <c r="O110" s="21">
        <v>866</v>
      </c>
      <c r="P110" s="26">
        <f t="shared" si="18"/>
        <v>107.98004987531171</v>
      </c>
    </row>
    <row r="111" spans="1:16" hidden="1" x14ac:dyDescent="0.2">
      <c r="A111" s="47"/>
      <c r="B111" s="6" t="s">
        <v>102</v>
      </c>
      <c r="C111" s="21">
        <v>782</v>
      </c>
      <c r="D111" s="27">
        <v>782</v>
      </c>
      <c r="E111" s="26">
        <f t="shared" si="24"/>
        <v>100</v>
      </c>
      <c r="F111" s="50">
        <v>287</v>
      </c>
      <c r="G111" s="49">
        <v>287</v>
      </c>
      <c r="H111" s="26">
        <f t="shared" si="25"/>
        <v>100</v>
      </c>
      <c r="I111" s="21">
        <v>790</v>
      </c>
      <c r="J111" s="26">
        <f t="shared" si="28"/>
        <v>101.02301790281329</v>
      </c>
      <c r="K111" s="21">
        <v>800</v>
      </c>
      <c r="L111" s="26">
        <f t="shared" si="16"/>
        <v>101.26582278481013</v>
      </c>
      <c r="M111" s="21">
        <v>820</v>
      </c>
      <c r="N111" s="26">
        <f t="shared" si="20"/>
        <v>102.49999999999999</v>
      </c>
      <c r="O111" s="21">
        <v>850</v>
      </c>
      <c r="P111" s="26">
        <f t="shared" si="18"/>
        <v>103.65853658536585</v>
      </c>
    </row>
    <row r="112" spans="1:16" ht="21" hidden="1" x14ac:dyDescent="0.2">
      <c r="A112" s="47"/>
      <c r="B112" s="5" t="s">
        <v>119</v>
      </c>
      <c r="C112" s="21"/>
      <c r="D112" s="27">
        <v>4680</v>
      </c>
      <c r="E112" s="26">
        <f t="shared" si="24"/>
        <v>0</v>
      </c>
      <c r="F112" s="21"/>
      <c r="G112" s="27"/>
      <c r="H112" s="26">
        <f t="shared" si="25"/>
        <v>0</v>
      </c>
      <c r="I112" s="21"/>
      <c r="J112" s="26">
        <f t="shared" si="28"/>
        <v>0</v>
      </c>
      <c r="K112" s="21"/>
      <c r="L112" s="26">
        <f t="shared" si="16"/>
        <v>0</v>
      </c>
      <c r="M112" s="21"/>
      <c r="N112" s="26">
        <f t="shared" si="20"/>
        <v>0</v>
      </c>
      <c r="O112" s="21"/>
      <c r="P112" s="26">
        <f t="shared" si="18"/>
        <v>0</v>
      </c>
    </row>
    <row r="113" spans="1:16" hidden="1" x14ac:dyDescent="0.2">
      <c r="A113" s="48"/>
      <c r="B113" s="5" t="s">
        <v>120</v>
      </c>
      <c r="C113" s="21"/>
      <c r="D113" s="27">
        <v>3672</v>
      </c>
      <c r="E113" s="26">
        <f t="shared" si="24"/>
        <v>0</v>
      </c>
      <c r="F113" s="21"/>
      <c r="G113" s="27"/>
      <c r="H113" s="26">
        <f t="shared" si="25"/>
        <v>0</v>
      </c>
      <c r="I113" s="21"/>
      <c r="J113" s="26">
        <f t="shared" si="28"/>
        <v>0</v>
      </c>
      <c r="K113" s="21"/>
      <c r="L113" s="26">
        <f t="shared" si="16"/>
        <v>0</v>
      </c>
      <c r="M113" s="21"/>
      <c r="N113" s="26">
        <f t="shared" si="20"/>
        <v>0</v>
      </c>
      <c r="O113" s="21"/>
      <c r="P113" s="26">
        <f t="shared" si="18"/>
        <v>0</v>
      </c>
    </row>
    <row r="114" spans="1:16" hidden="1" x14ac:dyDescent="0.2">
      <c r="A114" s="46">
        <v>11</v>
      </c>
      <c r="B114" s="11" t="s">
        <v>68</v>
      </c>
      <c r="C114" s="22">
        <f>C115+C118</f>
        <v>6676</v>
      </c>
      <c r="D114" s="22">
        <f>D115+D118</f>
        <v>5950.6</v>
      </c>
      <c r="E114" s="26">
        <f t="shared" si="24"/>
        <v>89.134212103055731</v>
      </c>
      <c r="F114" s="22">
        <f>F115+F118</f>
        <v>1835</v>
      </c>
      <c r="G114" s="22">
        <f>G115+G118</f>
        <v>1869</v>
      </c>
      <c r="H114" s="26">
        <f t="shared" si="25"/>
        <v>101.85286103542235</v>
      </c>
      <c r="I114" s="22">
        <f>I115+I118</f>
        <v>6215</v>
      </c>
      <c r="J114" s="26">
        <f t="shared" si="28"/>
        <v>104.44324942022654</v>
      </c>
      <c r="K114" s="22">
        <f>K115+K118</f>
        <v>6455</v>
      </c>
      <c r="L114" s="26">
        <f t="shared" si="16"/>
        <v>103.86162510056316</v>
      </c>
      <c r="M114" s="22">
        <f>M115+M118</f>
        <v>6643</v>
      </c>
      <c r="N114" s="26">
        <f t="shared" si="20"/>
        <v>102.9124709527498</v>
      </c>
      <c r="O114" s="22">
        <f>O115+O118</f>
        <v>6816</v>
      </c>
      <c r="P114" s="26">
        <f t="shared" si="18"/>
        <v>102.6042450699985</v>
      </c>
    </row>
    <row r="115" spans="1:16" ht="13.5" hidden="1" x14ac:dyDescent="0.2">
      <c r="A115" s="47"/>
      <c r="B115" s="7" t="s">
        <v>103</v>
      </c>
      <c r="C115" s="25">
        <f>C116+C117</f>
        <v>5954</v>
      </c>
      <c r="D115" s="25">
        <f>D116+D117</f>
        <v>5348.6</v>
      </c>
      <c r="E115" s="26">
        <f t="shared" si="24"/>
        <v>89.832045683574066</v>
      </c>
      <c r="F115" s="25">
        <f>F116+F117</f>
        <v>1628</v>
      </c>
      <c r="G115" s="25">
        <f>G116+G117</f>
        <v>1657</v>
      </c>
      <c r="H115" s="26">
        <f t="shared" si="25"/>
        <v>101.78132678132678</v>
      </c>
      <c r="I115" s="25">
        <f>I116+I117</f>
        <v>5582</v>
      </c>
      <c r="J115" s="26">
        <f t="shared" si="28"/>
        <v>104.36375874060502</v>
      </c>
      <c r="K115" s="25">
        <f>K116+K117</f>
        <v>5757</v>
      </c>
      <c r="L115" s="26">
        <f t="shared" si="16"/>
        <v>103.13507703332138</v>
      </c>
      <c r="M115" s="25">
        <f>M116+M117</f>
        <v>5928</v>
      </c>
      <c r="N115" s="26">
        <f t="shared" si="20"/>
        <v>102.97029702970298</v>
      </c>
      <c r="O115" s="25">
        <f>O116+O117</f>
        <v>6083</v>
      </c>
      <c r="P115" s="26">
        <f t="shared" si="18"/>
        <v>102.61470985155196</v>
      </c>
    </row>
    <row r="116" spans="1:16" hidden="1" x14ac:dyDescent="0.2">
      <c r="A116" s="47"/>
      <c r="B116" s="6" t="s">
        <v>36</v>
      </c>
      <c r="C116" s="21">
        <v>4941</v>
      </c>
      <c r="D116" s="21">
        <v>4523.6000000000004</v>
      </c>
      <c r="E116" s="26">
        <f t="shared" si="24"/>
        <v>91.552317344667074</v>
      </c>
      <c r="F116" s="50">
        <v>1424</v>
      </c>
      <c r="G116" s="50">
        <v>1439</v>
      </c>
      <c r="H116" s="26">
        <f t="shared" si="25"/>
        <v>101.05337078651687</v>
      </c>
      <c r="I116" s="21">
        <v>4722</v>
      </c>
      <c r="J116" s="26">
        <f t="shared" si="28"/>
        <v>104.3858873463613</v>
      </c>
      <c r="K116" s="21">
        <v>4855</v>
      </c>
      <c r="L116" s="26">
        <f t="shared" si="16"/>
        <v>102.81660313426515</v>
      </c>
      <c r="M116" s="21">
        <v>4988</v>
      </c>
      <c r="N116" s="26">
        <f t="shared" si="20"/>
        <v>102.7394438722966</v>
      </c>
      <c r="O116" s="21">
        <v>5103</v>
      </c>
      <c r="P116" s="26">
        <f t="shared" si="18"/>
        <v>102.30553327987168</v>
      </c>
    </row>
    <row r="117" spans="1:16" ht="22.5" hidden="1" x14ac:dyDescent="0.2">
      <c r="A117" s="47"/>
      <c r="B117" s="6" t="s">
        <v>25</v>
      </c>
      <c r="C117" s="21">
        <v>1013</v>
      </c>
      <c r="D117" s="21">
        <v>825</v>
      </c>
      <c r="E117" s="26">
        <f t="shared" si="24"/>
        <v>81.441263573543935</v>
      </c>
      <c r="F117" s="50">
        <v>204</v>
      </c>
      <c r="G117" s="50">
        <v>218</v>
      </c>
      <c r="H117" s="26">
        <f t="shared" si="25"/>
        <v>106.86274509803921</v>
      </c>
      <c r="I117" s="21">
        <v>860</v>
      </c>
      <c r="J117" s="26">
        <f t="shared" si="28"/>
        <v>104.24242424242425</v>
      </c>
      <c r="K117" s="21">
        <v>902</v>
      </c>
      <c r="L117" s="26">
        <f t="shared" si="16"/>
        <v>104.88372093023256</v>
      </c>
      <c r="M117" s="21">
        <v>940</v>
      </c>
      <c r="N117" s="26">
        <f t="shared" si="20"/>
        <v>104.21286031042129</v>
      </c>
      <c r="O117" s="21">
        <v>980</v>
      </c>
      <c r="P117" s="26">
        <f t="shared" si="18"/>
        <v>104.25531914893618</v>
      </c>
    </row>
    <row r="118" spans="1:16" hidden="1" x14ac:dyDescent="0.2">
      <c r="A118" s="47"/>
      <c r="B118" s="5" t="s">
        <v>22</v>
      </c>
      <c r="C118" s="25">
        <f>C119+C120+C121</f>
        <v>722</v>
      </c>
      <c r="D118" s="25">
        <f>D119+D120+D121</f>
        <v>602</v>
      </c>
      <c r="E118" s="26">
        <f t="shared" si="24"/>
        <v>83.37950138504155</v>
      </c>
      <c r="F118" s="25">
        <f>F119+F120+F121</f>
        <v>207</v>
      </c>
      <c r="G118" s="25">
        <f>G119+G120+G121</f>
        <v>212</v>
      </c>
      <c r="H118" s="26">
        <f t="shared" si="25"/>
        <v>102.41545893719808</v>
      </c>
      <c r="I118" s="25">
        <f>I119+I120+I121</f>
        <v>633</v>
      </c>
      <c r="J118" s="26">
        <f t="shared" si="28"/>
        <v>105.14950166112958</v>
      </c>
      <c r="K118" s="25">
        <f>K119+K120+K121</f>
        <v>698</v>
      </c>
      <c r="L118" s="26">
        <f t="shared" si="16"/>
        <v>110.26856240126381</v>
      </c>
      <c r="M118" s="25">
        <f>M119+M120+M121</f>
        <v>715</v>
      </c>
      <c r="N118" s="26">
        <f t="shared" si="20"/>
        <v>102.4355300859599</v>
      </c>
      <c r="O118" s="25">
        <f>O119+O120+O121</f>
        <v>733</v>
      </c>
      <c r="P118" s="26">
        <f t="shared" si="18"/>
        <v>102.51748251748252</v>
      </c>
    </row>
    <row r="119" spans="1:16" hidden="1" x14ac:dyDescent="0.2">
      <c r="A119" s="47"/>
      <c r="B119" s="6" t="s">
        <v>102</v>
      </c>
      <c r="C119" s="21">
        <v>722</v>
      </c>
      <c r="D119" s="27">
        <v>602</v>
      </c>
      <c r="E119" s="26">
        <f t="shared" si="24"/>
        <v>83.37950138504155</v>
      </c>
      <c r="F119" s="50">
        <v>207</v>
      </c>
      <c r="G119" s="49">
        <v>212</v>
      </c>
      <c r="H119" s="26">
        <f t="shared" si="25"/>
        <v>102.41545893719808</v>
      </c>
      <c r="I119" s="21">
        <v>633</v>
      </c>
      <c r="J119" s="26">
        <f t="shared" si="28"/>
        <v>105.14950166112958</v>
      </c>
      <c r="K119" s="21">
        <v>698</v>
      </c>
      <c r="L119" s="26">
        <f t="shared" si="16"/>
        <v>110.26856240126381</v>
      </c>
      <c r="M119" s="21">
        <v>715</v>
      </c>
      <c r="N119" s="26">
        <f t="shared" si="20"/>
        <v>102.4355300859599</v>
      </c>
      <c r="O119" s="21">
        <v>733</v>
      </c>
      <c r="P119" s="26">
        <f t="shared" si="18"/>
        <v>102.51748251748252</v>
      </c>
    </row>
    <row r="120" spans="1:16" hidden="1" x14ac:dyDescent="0.2">
      <c r="A120" s="47"/>
      <c r="B120" s="5"/>
      <c r="C120" s="21"/>
      <c r="D120" s="27"/>
      <c r="E120" s="26">
        <f t="shared" si="24"/>
        <v>0</v>
      </c>
      <c r="F120" s="21"/>
      <c r="G120" s="27"/>
      <c r="H120" s="26">
        <f t="shared" si="25"/>
        <v>0</v>
      </c>
      <c r="I120" s="21"/>
      <c r="J120" s="26">
        <f t="shared" si="28"/>
        <v>0</v>
      </c>
      <c r="K120" s="21"/>
      <c r="L120" s="26">
        <f t="shared" ref="L120:L183" si="29">IF(I120=0,0,K120/I120*100)</f>
        <v>0</v>
      </c>
      <c r="M120" s="21"/>
      <c r="N120" s="26">
        <f t="shared" si="20"/>
        <v>0</v>
      </c>
      <c r="O120" s="21"/>
      <c r="P120" s="26">
        <f t="shared" si="18"/>
        <v>0</v>
      </c>
    </row>
    <row r="121" spans="1:16" hidden="1" x14ac:dyDescent="0.2">
      <c r="A121" s="48"/>
      <c r="B121" s="5"/>
      <c r="C121" s="21"/>
      <c r="D121" s="27"/>
      <c r="E121" s="26">
        <f t="shared" si="24"/>
        <v>0</v>
      </c>
      <c r="F121" s="21"/>
      <c r="G121" s="27"/>
      <c r="H121" s="26">
        <f t="shared" si="25"/>
        <v>0</v>
      </c>
      <c r="I121" s="21"/>
      <c r="J121" s="26">
        <f t="shared" si="28"/>
        <v>0</v>
      </c>
      <c r="K121" s="21"/>
      <c r="L121" s="26">
        <f t="shared" si="29"/>
        <v>0</v>
      </c>
      <c r="M121" s="21"/>
      <c r="N121" s="26">
        <f t="shared" si="20"/>
        <v>0</v>
      </c>
      <c r="O121" s="21"/>
      <c r="P121" s="26">
        <f t="shared" si="18"/>
        <v>0</v>
      </c>
    </row>
    <row r="122" spans="1:16" hidden="1" x14ac:dyDescent="0.2">
      <c r="A122" s="46">
        <v>12</v>
      </c>
      <c r="B122" s="11" t="s">
        <v>69</v>
      </c>
      <c r="C122" s="22">
        <f>C123+C125+C128+C130</f>
        <v>34354.199999999997</v>
      </c>
      <c r="D122" s="22">
        <f>D123+D125+D128+D130</f>
        <v>31956.6</v>
      </c>
      <c r="E122" s="26">
        <f t="shared" si="24"/>
        <v>93.020940671009669</v>
      </c>
      <c r="F122" s="22">
        <f>F123+F125+F128+F130</f>
        <v>3417</v>
      </c>
      <c r="G122" s="22">
        <f>G123+G125+G128+G130</f>
        <v>3470</v>
      </c>
      <c r="H122" s="26">
        <f t="shared" si="25"/>
        <v>101.55106818846942</v>
      </c>
      <c r="I122" s="22">
        <f>I123+I125+I128+I130</f>
        <v>38172</v>
      </c>
      <c r="J122" s="26">
        <f t="shared" si="28"/>
        <v>119.44950338897129</v>
      </c>
      <c r="K122" s="22">
        <f>K123+K125+K128+K130</f>
        <v>44816</v>
      </c>
      <c r="L122" s="26">
        <f t="shared" si="29"/>
        <v>117.40542806245415</v>
      </c>
      <c r="M122" s="22">
        <f>M123+M125+M128+M130</f>
        <v>47149</v>
      </c>
      <c r="N122" s="26">
        <f t="shared" si="20"/>
        <v>105.20573009639413</v>
      </c>
      <c r="O122" s="22">
        <f>O123+O125+O128+O130</f>
        <v>48975</v>
      </c>
      <c r="P122" s="26">
        <f t="shared" si="18"/>
        <v>103.87282869201893</v>
      </c>
    </row>
    <row r="123" spans="1:16" hidden="1" x14ac:dyDescent="0.2">
      <c r="A123" s="47"/>
      <c r="B123" s="5" t="s">
        <v>13</v>
      </c>
      <c r="C123" s="25">
        <f t="shared" ref="C123:O123" si="30">C124</f>
        <v>12832</v>
      </c>
      <c r="D123" s="25">
        <f t="shared" si="30"/>
        <v>11585.6</v>
      </c>
      <c r="E123" s="26">
        <f t="shared" si="24"/>
        <v>90.286783042394021</v>
      </c>
      <c r="F123" s="25">
        <f>F124</f>
        <v>0</v>
      </c>
      <c r="G123" s="25">
        <f>G124</f>
        <v>0</v>
      </c>
      <c r="H123" s="26">
        <f t="shared" si="25"/>
        <v>0</v>
      </c>
      <c r="I123" s="25">
        <f t="shared" si="30"/>
        <v>26880</v>
      </c>
      <c r="J123" s="26">
        <f t="shared" si="28"/>
        <v>232.01215301753902</v>
      </c>
      <c r="K123" s="25">
        <f t="shared" si="30"/>
        <v>33455</v>
      </c>
      <c r="L123" s="26">
        <f t="shared" si="29"/>
        <v>124.46056547619047</v>
      </c>
      <c r="M123" s="25">
        <f t="shared" si="30"/>
        <v>35688</v>
      </c>
      <c r="N123" s="26">
        <f t="shared" si="20"/>
        <v>106.67463757285907</v>
      </c>
      <c r="O123" s="25">
        <f t="shared" si="30"/>
        <v>37400</v>
      </c>
      <c r="P123" s="26">
        <f t="shared" si="18"/>
        <v>104.7971306881865</v>
      </c>
    </row>
    <row r="124" spans="1:16" hidden="1" x14ac:dyDescent="0.2">
      <c r="A124" s="47"/>
      <c r="B124" s="10" t="s">
        <v>114</v>
      </c>
      <c r="C124" s="21">
        <v>12832</v>
      </c>
      <c r="D124" s="21">
        <v>11585.6</v>
      </c>
      <c r="E124" s="26">
        <f t="shared" si="24"/>
        <v>90.286783042394021</v>
      </c>
      <c r="F124" s="21"/>
      <c r="G124" s="21"/>
      <c r="H124" s="26">
        <f t="shared" si="25"/>
        <v>0</v>
      </c>
      <c r="I124" s="21">
        <v>26880</v>
      </c>
      <c r="J124" s="26">
        <f t="shared" si="28"/>
        <v>232.01215301753902</v>
      </c>
      <c r="K124" s="21">
        <v>33455</v>
      </c>
      <c r="L124" s="26">
        <f t="shared" si="29"/>
        <v>124.46056547619047</v>
      </c>
      <c r="M124" s="21">
        <v>35688</v>
      </c>
      <c r="N124" s="26">
        <f t="shared" si="20"/>
        <v>106.67463757285907</v>
      </c>
      <c r="O124" s="21">
        <v>37400</v>
      </c>
      <c r="P124" s="26">
        <f t="shared" si="18"/>
        <v>104.7971306881865</v>
      </c>
    </row>
    <row r="125" spans="1:16" ht="13.5" hidden="1" x14ac:dyDescent="0.2">
      <c r="A125" s="47"/>
      <c r="B125" s="7" t="s">
        <v>103</v>
      </c>
      <c r="C125" s="25">
        <f>C126+C127</f>
        <v>10425.200000000001</v>
      </c>
      <c r="D125" s="25">
        <f>D126+D127</f>
        <v>10507</v>
      </c>
      <c r="E125" s="26">
        <f t="shared" si="24"/>
        <v>100.78463722518511</v>
      </c>
      <c r="F125" s="25">
        <f>F126+F127</f>
        <v>3169</v>
      </c>
      <c r="G125" s="25">
        <f>G126+G127</f>
        <v>3218</v>
      </c>
      <c r="H125" s="26">
        <f t="shared" si="25"/>
        <v>101.54622909435153</v>
      </c>
      <c r="I125" s="25">
        <f>I126+I127</f>
        <v>10557</v>
      </c>
      <c r="J125" s="26">
        <f t="shared" si="28"/>
        <v>100.47587322737223</v>
      </c>
      <c r="K125" s="25">
        <f>K126+K127</f>
        <v>10621</v>
      </c>
      <c r="L125" s="26">
        <f t="shared" si="29"/>
        <v>100.60623283129677</v>
      </c>
      <c r="M125" s="25">
        <f>M126+M127</f>
        <v>10711</v>
      </c>
      <c r="N125" s="26">
        <f t="shared" si="20"/>
        <v>100.84737783636193</v>
      </c>
      <c r="O125" s="25">
        <f>O126+O127</f>
        <v>10815</v>
      </c>
      <c r="P125" s="26">
        <f t="shared" si="18"/>
        <v>100.97096442909159</v>
      </c>
    </row>
    <row r="126" spans="1:16" hidden="1" x14ac:dyDescent="0.2">
      <c r="A126" s="47"/>
      <c r="B126" s="6" t="s">
        <v>36</v>
      </c>
      <c r="C126" s="21">
        <v>9618</v>
      </c>
      <c r="D126" s="21">
        <v>9700</v>
      </c>
      <c r="E126" s="26">
        <f t="shared" si="24"/>
        <v>100.85256810147641</v>
      </c>
      <c r="F126" s="50">
        <v>2866</v>
      </c>
      <c r="G126" s="50">
        <v>2906</v>
      </c>
      <c r="H126" s="26">
        <f t="shared" si="25"/>
        <v>101.39567341242149</v>
      </c>
      <c r="I126" s="21">
        <v>9750</v>
      </c>
      <c r="J126" s="26">
        <f t="shared" si="28"/>
        <v>100.51546391752578</v>
      </c>
      <c r="K126" s="21">
        <v>9812</v>
      </c>
      <c r="L126" s="26">
        <f t="shared" si="29"/>
        <v>100.63589743589742</v>
      </c>
      <c r="M126" s="21">
        <v>9900</v>
      </c>
      <c r="N126" s="26">
        <f t="shared" si="20"/>
        <v>100.89686098654708</v>
      </c>
      <c r="O126" s="21">
        <v>10000</v>
      </c>
      <c r="P126" s="26">
        <f t="shared" si="18"/>
        <v>101.01010101010101</v>
      </c>
    </row>
    <row r="127" spans="1:16" ht="22.5" hidden="1" x14ac:dyDescent="0.2">
      <c r="A127" s="47"/>
      <c r="B127" s="6" t="s">
        <v>25</v>
      </c>
      <c r="C127" s="21">
        <v>807.2</v>
      </c>
      <c r="D127" s="21">
        <v>807</v>
      </c>
      <c r="E127" s="26">
        <f t="shared" si="24"/>
        <v>99.975222993062431</v>
      </c>
      <c r="F127" s="50">
        <v>303</v>
      </c>
      <c r="G127" s="50">
        <v>312</v>
      </c>
      <c r="H127" s="26">
        <f t="shared" si="25"/>
        <v>102.97029702970298</v>
      </c>
      <c r="I127" s="21">
        <v>807</v>
      </c>
      <c r="J127" s="26">
        <f t="shared" si="28"/>
        <v>100</v>
      </c>
      <c r="K127" s="21">
        <v>809</v>
      </c>
      <c r="L127" s="26">
        <f t="shared" si="29"/>
        <v>100.24783147459728</v>
      </c>
      <c r="M127" s="21">
        <v>811</v>
      </c>
      <c r="N127" s="26">
        <f t="shared" si="20"/>
        <v>100.24721878862795</v>
      </c>
      <c r="O127" s="21">
        <v>815</v>
      </c>
      <c r="P127" s="26">
        <f t="shared" si="18"/>
        <v>100.49321824907523</v>
      </c>
    </row>
    <row r="128" spans="1:16" ht="21" hidden="1" x14ac:dyDescent="0.2">
      <c r="A128" s="47"/>
      <c r="B128" s="5" t="s">
        <v>18</v>
      </c>
      <c r="C128" s="25">
        <f t="shared" ref="C128:O128" si="31">C129</f>
        <v>4245</v>
      </c>
      <c r="D128" s="25">
        <f t="shared" si="31"/>
        <v>3012</v>
      </c>
      <c r="E128" s="26">
        <f t="shared" si="24"/>
        <v>70.954063604240275</v>
      </c>
      <c r="F128" s="25">
        <f>F129</f>
        <v>0</v>
      </c>
      <c r="G128" s="25">
        <f>G129</f>
        <v>0</v>
      </c>
      <c r="H128" s="26">
        <f t="shared" si="25"/>
        <v>0</v>
      </c>
      <c r="I128" s="25">
        <f t="shared" si="31"/>
        <v>0</v>
      </c>
      <c r="J128" s="26">
        <f t="shared" si="28"/>
        <v>0</v>
      </c>
      <c r="K128" s="25">
        <f t="shared" si="31"/>
        <v>0</v>
      </c>
      <c r="L128" s="26">
        <f t="shared" si="29"/>
        <v>0</v>
      </c>
      <c r="M128" s="25">
        <f t="shared" si="31"/>
        <v>0</v>
      </c>
      <c r="N128" s="26">
        <f t="shared" si="20"/>
        <v>0</v>
      </c>
      <c r="O128" s="25">
        <f t="shared" si="31"/>
        <v>0</v>
      </c>
      <c r="P128" s="26">
        <f t="shared" si="18"/>
        <v>0</v>
      </c>
    </row>
    <row r="129" spans="1:16" hidden="1" x14ac:dyDescent="0.2">
      <c r="A129" s="47"/>
      <c r="B129" s="10" t="s">
        <v>70</v>
      </c>
      <c r="C129" s="21">
        <v>4245</v>
      </c>
      <c r="D129" s="21">
        <v>3012</v>
      </c>
      <c r="E129" s="26">
        <f t="shared" si="24"/>
        <v>70.954063604240275</v>
      </c>
      <c r="F129" s="21"/>
      <c r="G129" s="21"/>
      <c r="H129" s="26">
        <f t="shared" si="25"/>
        <v>0</v>
      </c>
      <c r="I129" s="21"/>
      <c r="J129" s="26">
        <f t="shared" si="28"/>
        <v>0</v>
      </c>
      <c r="K129" s="21"/>
      <c r="L129" s="26">
        <f t="shared" si="29"/>
        <v>0</v>
      </c>
      <c r="M129" s="21"/>
      <c r="N129" s="26">
        <f t="shared" si="20"/>
        <v>0</v>
      </c>
      <c r="O129" s="21"/>
      <c r="P129" s="26">
        <f t="shared" ref="P129:P192" si="32">IF(M129=0,0,O129/M129*100)</f>
        <v>0</v>
      </c>
    </row>
    <row r="130" spans="1:16" hidden="1" x14ac:dyDescent="0.2">
      <c r="A130" s="47"/>
      <c r="B130" s="5" t="s">
        <v>22</v>
      </c>
      <c r="C130" s="25">
        <f>C131+C132+C133</f>
        <v>6852</v>
      </c>
      <c r="D130" s="25">
        <f>D131+D132+D133</f>
        <v>6852</v>
      </c>
      <c r="E130" s="26">
        <f t="shared" si="24"/>
        <v>100</v>
      </c>
      <c r="F130" s="25">
        <f>F131+F132+F133</f>
        <v>248</v>
      </c>
      <c r="G130" s="25">
        <f>G131+G132+G133</f>
        <v>252</v>
      </c>
      <c r="H130" s="26">
        <f t="shared" si="25"/>
        <v>101.61290322580645</v>
      </c>
      <c r="I130" s="25">
        <f>I131+I132+I133</f>
        <v>735</v>
      </c>
      <c r="J130" s="26">
        <f t="shared" si="28"/>
        <v>10.726795096322242</v>
      </c>
      <c r="K130" s="25">
        <f>K131+K132+K133</f>
        <v>740</v>
      </c>
      <c r="L130" s="26">
        <f t="shared" si="29"/>
        <v>100.68027210884354</v>
      </c>
      <c r="M130" s="25">
        <f>M131+M132+M133</f>
        <v>750</v>
      </c>
      <c r="N130" s="26">
        <f t="shared" si="20"/>
        <v>101.35135135135135</v>
      </c>
      <c r="O130" s="25">
        <f>O131+O132+O133</f>
        <v>760</v>
      </c>
      <c r="P130" s="26">
        <f t="shared" si="32"/>
        <v>101.33333333333334</v>
      </c>
    </row>
    <row r="131" spans="1:16" hidden="1" x14ac:dyDescent="0.2">
      <c r="A131" s="47"/>
      <c r="B131" s="6" t="s">
        <v>102</v>
      </c>
      <c r="C131" s="21">
        <v>732</v>
      </c>
      <c r="D131" s="27">
        <v>732</v>
      </c>
      <c r="E131" s="26">
        <f t="shared" si="24"/>
        <v>100</v>
      </c>
      <c r="F131" s="50">
        <v>248</v>
      </c>
      <c r="G131" s="49">
        <v>252</v>
      </c>
      <c r="H131" s="26">
        <f t="shared" si="25"/>
        <v>101.61290322580645</v>
      </c>
      <c r="I131" s="21">
        <v>735</v>
      </c>
      <c r="J131" s="26">
        <f t="shared" si="28"/>
        <v>100.40983606557377</v>
      </c>
      <c r="K131" s="21">
        <v>740</v>
      </c>
      <c r="L131" s="26">
        <f t="shared" si="29"/>
        <v>100.68027210884354</v>
      </c>
      <c r="M131" s="21">
        <v>750</v>
      </c>
      <c r="N131" s="26">
        <f t="shared" si="20"/>
        <v>101.35135135135135</v>
      </c>
      <c r="O131" s="21">
        <v>760</v>
      </c>
      <c r="P131" s="26">
        <f t="shared" si="32"/>
        <v>101.33333333333334</v>
      </c>
    </row>
    <row r="132" spans="1:16" hidden="1" x14ac:dyDescent="0.2">
      <c r="A132" s="47"/>
      <c r="B132" s="5" t="s">
        <v>115</v>
      </c>
      <c r="C132" s="21">
        <v>6120</v>
      </c>
      <c r="D132" s="27">
        <v>6120</v>
      </c>
      <c r="E132" s="26">
        <f t="shared" si="24"/>
        <v>100</v>
      </c>
      <c r="F132" s="21"/>
      <c r="G132" s="27"/>
      <c r="H132" s="26">
        <f t="shared" si="25"/>
        <v>0</v>
      </c>
      <c r="I132" s="21"/>
      <c r="J132" s="26">
        <f t="shared" si="28"/>
        <v>0</v>
      </c>
      <c r="K132" s="21"/>
      <c r="L132" s="26">
        <f t="shared" si="29"/>
        <v>0</v>
      </c>
      <c r="M132" s="21"/>
      <c r="N132" s="26">
        <f t="shared" si="20"/>
        <v>0</v>
      </c>
      <c r="O132" s="21"/>
      <c r="P132" s="26">
        <f t="shared" si="32"/>
        <v>0</v>
      </c>
    </row>
    <row r="133" spans="1:16" hidden="1" x14ac:dyDescent="0.2">
      <c r="A133" s="48"/>
      <c r="B133" s="5"/>
      <c r="C133" s="21"/>
      <c r="D133" s="27"/>
      <c r="E133" s="26">
        <f t="shared" si="24"/>
        <v>0</v>
      </c>
      <c r="F133" s="21"/>
      <c r="G133" s="27"/>
      <c r="H133" s="26">
        <f t="shared" si="25"/>
        <v>0</v>
      </c>
      <c r="I133" s="21"/>
      <c r="J133" s="26">
        <f t="shared" si="28"/>
        <v>0</v>
      </c>
      <c r="K133" s="21"/>
      <c r="L133" s="26">
        <f t="shared" si="29"/>
        <v>0</v>
      </c>
      <c r="M133" s="21"/>
      <c r="N133" s="26">
        <f t="shared" si="20"/>
        <v>0</v>
      </c>
      <c r="O133" s="21"/>
      <c r="P133" s="26">
        <f t="shared" si="32"/>
        <v>0</v>
      </c>
    </row>
    <row r="134" spans="1:16" hidden="1" x14ac:dyDescent="0.2">
      <c r="A134" s="46">
        <v>13</v>
      </c>
      <c r="B134" s="11" t="s">
        <v>71</v>
      </c>
      <c r="C134" s="22">
        <f>C135+C139+C142+C145+C149+C154</f>
        <v>38359</v>
      </c>
      <c r="D134" s="22">
        <f>D135+D139+D142+D145+D149+D154</f>
        <v>50722.400000000001</v>
      </c>
      <c r="E134" s="26">
        <f t="shared" si="24"/>
        <v>132.23076722542297</v>
      </c>
      <c r="F134" s="22">
        <f>F135+F139+F142+F145+F149+F154</f>
        <v>5998</v>
      </c>
      <c r="G134" s="22">
        <f>G135+G139+G142+G145+G149+G154</f>
        <v>5127</v>
      </c>
      <c r="H134" s="26">
        <f t="shared" si="25"/>
        <v>85.478492830943651</v>
      </c>
      <c r="I134" s="22">
        <f>I135+I139+I142+I145+I149+I154</f>
        <v>59187</v>
      </c>
      <c r="J134" s="26">
        <f t="shared" si="28"/>
        <v>116.68809046890524</v>
      </c>
      <c r="K134" s="22">
        <f>K135+K139+K142+K145+K149+K154</f>
        <v>60784</v>
      </c>
      <c r="L134" s="26">
        <f t="shared" si="29"/>
        <v>102.69822765134235</v>
      </c>
      <c r="M134" s="22">
        <f>M135+M139+M142+M145+M149+M154</f>
        <v>62716</v>
      </c>
      <c r="N134" s="26">
        <f t="shared" si="20"/>
        <v>103.17846801789945</v>
      </c>
      <c r="O134" s="22">
        <f>O135+O139+O142+O145+O149+O154</f>
        <v>65033</v>
      </c>
      <c r="P134" s="26">
        <f t="shared" si="32"/>
        <v>103.69443204285989</v>
      </c>
    </row>
    <row r="135" spans="1:16" hidden="1" x14ac:dyDescent="0.2">
      <c r="A135" s="47"/>
      <c r="B135" s="5" t="s">
        <v>13</v>
      </c>
      <c r="C135" s="25">
        <f>C136+C137+C138</f>
        <v>0</v>
      </c>
      <c r="D135" s="25">
        <f>D136+D137+D138</f>
        <v>0</v>
      </c>
      <c r="E135" s="26">
        <f t="shared" si="24"/>
        <v>0</v>
      </c>
      <c r="F135" s="33">
        <f>F136+F137+F138</f>
        <v>0</v>
      </c>
      <c r="G135" s="33">
        <f>G136+G137+G138</f>
        <v>0</v>
      </c>
      <c r="H135" s="26">
        <f t="shared" si="25"/>
        <v>0</v>
      </c>
      <c r="I135" s="25">
        <f>I136+I137+I138</f>
        <v>9408</v>
      </c>
      <c r="J135" s="26">
        <f t="shared" si="28"/>
        <v>0</v>
      </c>
      <c r="K135" s="25">
        <f>K136+K137+K138</f>
        <v>9506</v>
      </c>
      <c r="L135" s="26">
        <f t="shared" si="29"/>
        <v>101.04166666666667</v>
      </c>
      <c r="M135" s="25">
        <f>M136+M137+M138</f>
        <v>9700</v>
      </c>
      <c r="N135" s="26">
        <f t="shared" si="20"/>
        <v>102.04081632653062</v>
      </c>
      <c r="O135" s="25">
        <f>O136+O137+O138</f>
        <v>9905</v>
      </c>
      <c r="P135" s="26">
        <f t="shared" si="32"/>
        <v>102.11340206185567</v>
      </c>
    </row>
    <row r="136" spans="1:16" hidden="1" x14ac:dyDescent="0.2">
      <c r="A136" s="47"/>
      <c r="B136" s="10" t="s">
        <v>72</v>
      </c>
      <c r="C136" s="21"/>
      <c r="D136" s="21"/>
      <c r="E136" s="26">
        <f t="shared" si="24"/>
        <v>0</v>
      </c>
      <c r="F136" s="21"/>
      <c r="G136" s="21"/>
      <c r="H136" s="26">
        <f t="shared" si="25"/>
        <v>0</v>
      </c>
      <c r="I136" s="21"/>
      <c r="J136" s="26">
        <f t="shared" si="28"/>
        <v>0</v>
      </c>
      <c r="K136" s="21"/>
      <c r="L136" s="26">
        <f t="shared" si="29"/>
        <v>0</v>
      </c>
      <c r="M136" s="21"/>
      <c r="N136" s="26">
        <f t="shared" si="20"/>
        <v>0</v>
      </c>
      <c r="O136" s="21"/>
      <c r="P136" s="26">
        <f t="shared" si="32"/>
        <v>0</v>
      </c>
    </row>
    <row r="137" spans="1:16" hidden="1" x14ac:dyDescent="0.2">
      <c r="A137" s="47"/>
      <c r="B137" s="10" t="s">
        <v>73</v>
      </c>
      <c r="C137" s="21"/>
      <c r="D137" s="21"/>
      <c r="E137" s="26">
        <f t="shared" si="24"/>
        <v>0</v>
      </c>
      <c r="F137" s="21"/>
      <c r="G137" s="21"/>
      <c r="H137" s="26">
        <f t="shared" si="25"/>
        <v>0</v>
      </c>
      <c r="I137" s="21"/>
      <c r="J137" s="26">
        <f t="shared" si="28"/>
        <v>0</v>
      </c>
      <c r="K137" s="21"/>
      <c r="L137" s="26">
        <f t="shared" si="29"/>
        <v>0</v>
      </c>
      <c r="M137" s="21"/>
      <c r="N137" s="26">
        <f t="shared" si="20"/>
        <v>0</v>
      </c>
      <c r="O137" s="21"/>
      <c r="P137" s="26">
        <f t="shared" si="32"/>
        <v>0</v>
      </c>
    </row>
    <row r="138" spans="1:16" hidden="1" x14ac:dyDescent="0.2">
      <c r="A138" s="47"/>
      <c r="B138" s="10" t="s">
        <v>110</v>
      </c>
      <c r="C138" s="21"/>
      <c r="D138" s="21"/>
      <c r="E138" s="26">
        <f t="shared" si="24"/>
        <v>0</v>
      </c>
      <c r="F138" s="21"/>
      <c r="G138" s="21"/>
      <c r="H138" s="26">
        <f t="shared" si="25"/>
        <v>0</v>
      </c>
      <c r="I138" s="21">
        <v>9408</v>
      </c>
      <c r="J138" s="26">
        <f t="shared" si="28"/>
        <v>0</v>
      </c>
      <c r="K138" s="21">
        <v>9506</v>
      </c>
      <c r="L138" s="26">
        <f t="shared" si="29"/>
        <v>101.04166666666667</v>
      </c>
      <c r="M138" s="21">
        <v>9700</v>
      </c>
      <c r="N138" s="26">
        <f t="shared" si="20"/>
        <v>102.04081632653062</v>
      </c>
      <c r="O138" s="21">
        <v>9905</v>
      </c>
      <c r="P138" s="26">
        <f t="shared" si="32"/>
        <v>102.11340206185567</v>
      </c>
    </row>
    <row r="139" spans="1:16" ht="13.5" hidden="1" x14ac:dyDescent="0.2">
      <c r="A139" s="47"/>
      <c r="B139" s="7" t="s">
        <v>103</v>
      </c>
      <c r="C139" s="25">
        <f>C140+C141</f>
        <v>6950.6</v>
      </c>
      <c r="D139" s="25">
        <f>D140+D141</f>
        <v>6950</v>
      </c>
      <c r="E139" s="26">
        <f t="shared" si="24"/>
        <v>99.991367651713517</v>
      </c>
      <c r="F139" s="25">
        <f>F140+F141</f>
        <v>1866</v>
      </c>
      <c r="G139" s="25">
        <f>G140+G141</f>
        <v>1903</v>
      </c>
      <c r="H139" s="26">
        <f t="shared" si="25"/>
        <v>101.9828510182208</v>
      </c>
      <c r="I139" s="25">
        <f>I140+I141</f>
        <v>7013</v>
      </c>
      <c r="J139" s="26">
        <f t="shared" si="28"/>
        <v>100.90647482014387</v>
      </c>
      <c r="K139" s="25">
        <f>K140+K141</f>
        <v>7211</v>
      </c>
      <c r="L139" s="26">
        <f t="shared" si="29"/>
        <v>102.82332810494796</v>
      </c>
      <c r="M139" s="25">
        <f>M140+M141</f>
        <v>7378</v>
      </c>
      <c r="N139" s="26">
        <f t="shared" si="20"/>
        <v>102.31590625433367</v>
      </c>
      <c r="O139" s="25">
        <f>O140+O141</f>
        <v>7574</v>
      </c>
      <c r="P139" s="26">
        <f t="shared" si="32"/>
        <v>102.65654648956357</v>
      </c>
    </row>
    <row r="140" spans="1:16" hidden="1" x14ac:dyDescent="0.2">
      <c r="A140" s="47"/>
      <c r="B140" s="6" t="s">
        <v>36</v>
      </c>
      <c r="C140" s="21">
        <v>5916</v>
      </c>
      <c r="D140" s="21">
        <v>5916</v>
      </c>
      <c r="E140" s="26">
        <f t="shared" si="24"/>
        <v>100</v>
      </c>
      <c r="F140" s="50">
        <v>1866</v>
      </c>
      <c r="G140" s="50">
        <v>1903</v>
      </c>
      <c r="H140" s="26">
        <f t="shared" si="25"/>
        <v>101.9828510182208</v>
      </c>
      <c r="I140" s="21">
        <v>5948</v>
      </c>
      <c r="J140" s="26">
        <f t="shared" si="28"/>
        <v>100.54090601757946</v>
      </c>
      <c r="K140" s="21">
        <v>6122</v>
      </c>
      <c r="L140" s="26">
        <f t="shared" si="29"/>
        <v>102.92535305985204</v>
      </c>
      <c r="M140" s="21">
        <v>6255</v>
      </c>
      <c r="N140" s="26">
        <f t="shared" si="20"/>
        <v>102.17249264946095</v>
      </c>
      <c r="O140" s="21">
        <v>6388</v>
      </c>
      <c r="P140" s="26">
        <f t="shared" si="32"/>
        <v>102.12629896083133</v>
      </c>
    </row>
    <row r="141" spans="1:16" ht="22.5" hidden="1" x14ac:dyDescent="0.2">
      <c r="A141" s="47"/>
      <c r="B141" s="6" t="s">
        <v>25</v>
      </c>
      <c r="C141" s="21">
        <v>1034.5999999999999</v>
      </c>
      <c r="D141" s="21">
        <v>1034</v>
      </c>
      <c r="E141" s="26">
        <f t="shared" si="24"/>
        <v>99.942006572588454</v>
      </c>
      <c r="F141" s="50"/>
      <c r="G141" s="50"/>
      <c r="H141" s="26">
        <f t="shared" si="25"/>
        <v>0</v>
      </c>
      <c r="I141" s="21">
        <v>1065</v>
      </c>
      <c r="J141" s="26">
        <f t="shared" si="28"/>
        <v>102.99806576402321</v>
      </c>
      <c r="K141" s="21">
        <v>1089</v>
      </c>
      <c r="L141" s="26">
        <f t="shared" si="29"/>
        <v>102.25352112676056</v>
      </c>
      <c r="M141" s="21">
        <v>1123</v>
      </c>
      <c r="N141" s="26">
        <f t="shared" si="20"/>
        <v>103.12213039485766</v>
      </c>
      <c r="O141" s="21">
        <v>1186</v>
      </c>
      <c r="P141" s="26">
        <f t="shared" si="32"/>
        <v>105.60997328584149</v>
      </c>
    </row>
    <row r="142" spans="1:16" ht="21" hidden="1" x14ac:dyDescent="0.2">
      <c r="A142" s="47"/>
      <c r="B142" s="5" t="s">
        <v>18</v>
      </c>
      <c r="C142" s="25">
        <f>C143+C144</f>
        <v>2890</v>
      </c>
      <c r="D142" s="25">
        <f>D143+D144</f>
        <v>3414</v>
      </c>
      <c r="E142" s="26">
        <f t="shared" si="24"/>
        <v>118.13148788927334</v>
      </c>
      <c r="F142" s="25">
        <f>F143+F144</f>
        <v>0</v>
      </c>
      <c r="G142" s="25">
        <f>G143+G144</f>
        <v>0</v>
      </c>
      <c r="H142" s="26">
        <f t="shared" si="25"/>
        <v>0</v>
      </c>
      <c r="I142" s="25">
        <f>I143+I144</f>
        <v>1330</v>
      </c>
      <c r="J142" s="26">
        <f t="shared" si="28"/>
        <v>38.957234915055658</v>
      </c>
      <c r="K142" s="25">
        <f>K143+K144</f>
        <v>1358</v>
      </c>
      <c r="L142" s="26">
        <f t="shared" si="29"/>
        <v>102.10526315789474</v>
      </c>
      <c r="M142" s="25">
        <f>M143+M144</f>
        <v>1420</v>
      </c>
      <c r="N142" s="26">
        <f t="shared" si="20"/>
        <v>104.56553755522829</v>
      </c>
      <c r="O142" s="25">
        <f>O143+O144</f>
        <v>1480</v>
      </c>
      <c r="P142" s="26">
        <f t="shared" si="32"/>
        <v>104.22535211267605</v>
      </c>
    </row>
    <row r="143" spans="1:16" hidden="1" x14ac:dyDescent="0.2">
      <c r="A143" s="47"/>
      <c r="B143" s="10" t="s">
        <v>74</v>
      </c>
      <c r="C143" s="21">
        <v>2184</v>
      </c>
      <c r="D143" s="21">
        <v>2184</v>
      </c>
      <c r="E143" s="26">
        <f t="shared" si="24"/>
        <v>100</v>
      </c>
      <c r="F143" s="21"/>
      <c r="G143" s="21"/>
      <c r="H143" s="26">
        <f t="shared" si="25"/>
        <v>0</v>
      </c>
      <c r="I143" s="21"/>
      <c r="J143" s="26">
        <f t="shared" si="28"/>
        <v>0</v>
      </c>
      <c r="K143" s="21"/>
      <c r="L143" s="26">
        <f t="shared" si="29"/>
        <v>0</v>
      </c>
      <c r="M143" s="21"/>
      <c r="N143" s="26">
        <f t="shared" ref="N143:N206" si="33">IF(K143=0,0,M143/K143*100)</f>
        <v>0</v>
      </c>
      <c r="O143" s="21"/>
      <c r="P143" s="26">
        <f t="shared" si="32"/>
        <v>0</v>
      </c>
    </row>
    <row r="144" spans="1:16" hidden="1" x14ac:dyDescent="0.2">
      <c r="A144" s="47"/>
      <c r="B144" s="10" t="s">
        <v>111</v>
      </c>
      <c r="C144" s="21">
        <v>706</v>
      </c>
      <c r="D144" s="21">
        <v>1230</v>
      </c>
      <c r="E144" s="26">
        <f t="shared" si="24"/>
        <v>174.22096317280455</v>
      </c>
      <c r="F144" s="21"/>
      <c r="G144" s="21"/>
      <c r="H144" s="26">
        <f t="shared" si="25"/>
        <v>0</v>
      </c>
      <c r="I144" s="21">
        <v>1330</v>
      </c>
      <c r="J144" s="26">
        <f t="shared" si="28"/>
        <v>108.130081300813</v>
      </c>
      <c r="K144" s="21">
        <v>1358</v>
      </c>
      <c r="L144" s="26">
        <f t="shared" si="29"/>
        <v>102.10526315789474</v>
      </c>
      <c r="M144" s="21">
        <v>1420</v>
      </c>
      <c r="N144" s="26">
        <f t="shared" si="33"/>
        <v>104.56553755522829</v>
      </c>
      <c r="O144" s="21">
        <v>1480</v>
      </c>
      <c r="P144" s="26">
        <f t="shared" si="32"/>
        <v>104.22535211267605</v>
      </c>
    </row>
    <row r="145" spans="1:16" hidden="1" x14ac:dyDescent="0.2">
      <c r="A145" s="47"/>
      <c r="B145" s="5" t="s">
        <v>15</v>
      </c>
      <c r="C145" s="25">
        <f>C146</f>
        <v>7680</v>
      </c>
      <c r="D145" s="25">
        <f>D146</f>
        <v>8680</v>
      </c>
      <c r="E145" s="26">
        <f t="shared" si="24"/>
        <v>113.02083333333333</v>
      </c>
      <c r="F145" s="25">
        <f>F146</f>
        <v>0</v>
      </c>
      <c r="G145" s="25">
        <f>G146</f>
        <v>0</v>
      </c>
      <c r="H145" s="26">
        <f t="shared" si="25"/>
        <v>0</v>
      </c>
      <c r="I145" s="25">
        <f>I146</f>
        <v>8933</v>
      </c>
      <c r="J145" s="26">
        <f t="shared" si="28"/>
        <v>102.91474654377882</v>
      </c>
      <c r="K145" s="25">
        <f>K146</f>
        <v>9133</v>
      </c>
      <c r="L145" s="26">
        <f t="shared" si="29"/>
        <v>102.23888951080265</v>
      </c>
      <c r="M145" s="25">
        <f>M146</f>
        <v>9350</v>
      </c>
      <c r="N145" s="26">
        <f t="shared" si="33"/>
        <v>102.37599912405561</v>
      </c>
      <c r="O145" s="25">
        <f>O146</f>
        <v>9600</v>
      </c>
      <c r="P145" s="26">
        <f t="shared" si="32"/>
        <v>102.67379679144386</v>
      </c>
    </row>
    <row r="146" spans="1:16" hidden="1" x14ac:dyDescent="0.2">
      <c r="A146" s="47"/>
      <c r="B146" s="6" t="s">
        <v>17</v>
      </c>
      <c r="C146" s="25">
        <f>C147+C148</f>
        <v>7680</v>
      </c>
      <c r="D146" s="25">
        <f>D147+D148</f>
        <v>8680</v>
      </c>
      <c r="E146" s="26">
        <f t="shared" si="24"/>
        <v>113.02083333333333</v>
      </c>
      <c r="F146" s="25">
        <f>F147+F148</f>
        <v>0</v>
      </c>
      <c r="G146" s="25">
        <f>G147+G148</f>
        <v>0</v>
      </c>
      <c r="H146" s="26">
        <f t="shared" si="25"/>
        <v>0</v>
      </c>
      <c r="I146" s="25">
        <f>I147+I148</f>
        <v>8933</v>
      </c>
      <c r="J146" s="26">
        <f t="shared" si="28"/>
        <v>102.91474654377882</v>
      </c>
      <c r="K146" s="25">
        <f>K147+K148</f>
        <v>9133</v>
      </c>
      <c r="L146" s="26">
        <f t="shared" si="29"/>
        <v>102.23888951080265</v>
      </c>
      <c r="M146" s="25">
        <f>M147+M148</f>
        <v>9350</v>
      </c>
      <c r="N146" s="26">
        <f t="shared" si="33"/>
        <v>102.37599912405561</v>
      </c>
      <c r="O146" s="25">
        <f>O147+O148</f>
        <v>9600</v>
      </c>
      <c r="P146" s="26">
        <f t="shared" si="32"/>
        <v>102.67379679144386</v>
      </c>
    </row>
    <row r="147" spans="1:16" hidden="1" x14ac:dyDescent="0.2">
      <c r="A147" s="47"/>
      <c r="B147" s="10" t="s">
        <v>75</v>
      </c>
      <c r="C147" s="21">
        <v>7680</v>
      </c>
      <c r="D147" s="21">
        <v>8680</v>
      </c>
      <c r="E147" s="26">
        <f t="shared" si="24"/>
        <v>113.02083333333333</v>
      </c>
      <c r="F147" s="21"/>
      <c r="G147" s="21"/>
      <c r="H147" s="26">
        <f t="shared" si="25"/>
        <v>0</v>
      </c>
      <c r="I147" s="21">
        <v>8933</v>
      </c>
      <c r="J147" s="26">
        <f t="shared" si="28"/>
        <v>102.91474654377882</v>
      </c>
      <c r="K147" s="21">
        <v>9133</v>
      </c>
      <c r="L147" s="26">
        <f t="shared" si="29"/>
        <v>102.23888951080265</v>
      </c>
      <c r="M147" s="21">
        <v>9350</v>
      </c>
      <c r="N147" s="26">
        <f t="shared" si="33"/>
        <v>102.37599912405561</v>
      </c>
      <c r="O147" s="21">
        <v>9600</v>
      </c>
      <c r="P147" s="26">
        <f t="shared" si="32"/>
        <v>102.67379679144386</v>
      </c>
    </row>
    <row r="148" spans="1:16" hidden="1" x14ac:dyDescent="0.2">
      <c r="A148" s="47"/>
      <c r="B148" s="10" t="s">
        <v>76</v>
      </c>
      <c r="C148" s="21"/>
      <c r="D148" s="21"/>
      <c r="E148" s="26">
        <f t="shared" si="24"/>
        <v>0</v>
      </c>
      <c r="F148" s="21"/>
      <c r="G148" s="21"/>
      <c r="H148" s="26">
        <f t="shared" si="25"/>
        <v>0</v>
      </c>
      <c r="I148" s="21"/>
      <c r="J148" s="26">
        <f t="shared" si="28"/>
        <v>0</v>
      </c>
      <c r="K148" s="21"/>
      <c r="L148" s="26">
        <f t="shared" si="29"/>
        <v>0</v>
      </c>
      <c r="M148" s="21"/>
      <c r="N148" s="26">
        <f t="shared" si="33"/>
        <v>0</v>
      </c>
      <c r="O148" s="21"/>
      <c r="P148" s="26">
        <f t="shared" si="32"/>
        <v>0</v>
      </c>
    </row>
    <row r="149" spans="1:16" hidden="1" x14ac:dyDescent="0.2">
      <c r="A149" s="47"/>
      <c r="B149" s="5" t="s">
        <v>19</v>
      </c>
      <c r="C149" s="25">
        <f>C150+C151+C152+C153</f>
        <v>15042.4</v>
      </c>
      <c r="D149" s="25">
        <f>D150+D151+D152+D153</f>
        <v>15158</v>
      </c>
      <c r="E149" s="26">
        <f t="shared" ref="E149:E212" si="34">IF(C149=0,0,D149/C149*100)</f>
        <v>100.76849438919322</v>
      </c>
      <c r="F149" s="25">
        <f>F150+F151+F152+F153</f>
        <v>1024</v>
      </c>
      <c r="G149" s="25">
        <f>G150+G151+G152+G153</f>
        <v>0</v>
      </c>
      <c r="H149" s="26">
        <f t="shared" ref="H149:H212" si="35">IF(F149=0,0,G149/F149*100)</f>
        <v>0</v>
      </c>
      <c r="I149" s="25">
        <f>I150+I151+I152+I153</f>
        <v>15585</v>
      </c>
      <c r="J149" s="26">
        <f t="shared" si="28"/>
        <v>102.81699432642827</v>
      </c>
      <c r="K149" s="25">
        <f>K150+K151+K152+K153</f>
        <v>16052</v>
      </c>
      <c r="L149" s="26">
        <f t="shared" si="29"/>
        <v>102.99647096567213</v>
      </c>
      <c r="M149" s="25">
        <f>M150+M151+M152+M153</f>
        <v>16550</v>
      </c>
      <c r="N149" s="26">
        <f t="shared" si="33"/>
        <v>103.10241714428108</v>
      </c>
      <c r="O149" s="25">
        <f>O150+O151+O152+O153</f>
        <v>17100</v>
      </c>
      <c r="P149" s="26">
        <f t="shared" si="32"/>
        <v>103.32326283987916</v>
      </c>
    </row>
    <row r="150" spans="1:16" hidden="1" x14ac:dyDescent="0.2">
      <c r="A150" s="47"/>
      <c r="B150" s="10" t="s">
        <v>77</v>
      </c>
      <c r="C150" s="21"/>
      <c r="D150" s="21"/>
      <c r="E150" s="26">
        <f t="shared" si="34"/>
        <v>0</v>
      </c>
      <c r="F150" s="21"/>
      <c r="G150" s="21"/>
      <c r="H150" s="26">
        <f t="shared" si="35"/>
        <v>0</v>
      </c>
      <c r="I150" s="21"/>
      <c r="J150" s="26">
        <f t="shared" si="28"/>
        <v>0</v>
      </c>
      <c r="K150" s="21"/>
      <c r="L150" s="26">
        <f t="shared" si="29"/>
        <v>0</v>
      </c>
      <c r="M150" s="21"/>
      <c r="N150" s="26">
        <f t="shared" si="33"/>
        <v>0</v>
      </c>
      <c r="O150" s="21"/>
      <c r="P150" s="26">
        <f t="shared" si="32"/>
        <v>0</v>
      </c>
    </row>
    <row r="151" spans="1:16" hidden="1" x14ac:dyDescent="0.2">
      <c r="A151" s="47"/>
      <c r="B151" s="10" t="s">
        <v>78</v>
      </c>
      <c r="C151" s="21">
        <v>5616</v>
      </c>
      <c r="D151" s="21">
        <v>5620</v>
      </c>
      <c r="E151" s="26">
        <f t="shared" si="34"/>
        <v>100.07122507122507</v>
      </c>
      <c r="F151" s="21"/>
      <c r="G151" s="21"/>
      <c r="H151" s="26">
        <f t="shared" si="35"/>
        <v>0</v>
      </c>
      <c r="I151" s="21">
        <v>5780</v>
      </c>
      <c r="J151" s="26">
        <f t="shared" si="28"/>
        <v>102.84697508896797</v>
      </c>
      <c r="K151" s="21">
        <v>5900</v>
      </c>
      <c r="L151" s="26">
        <f t="shared" si="29"/>
        <v>102.07612456747405</v>
      </c>
      <c r="M151" s="21">
        <v>6100</v>
      </c>
      <c r="N151" s="26">
        <f t="shared" si="33"/>
        <v>103.38983050847457</v>
      </c>
      <c r="O151" s="21">
        <v>6300</v>
      </c>
      <c r="P151" s="26">
        <f t="shared" si="32"/>
        <v>103.27868852459017</v>
      </c>
    </row>
    <row r="152" spans="1:16" hidden="1" x14ac:dyDescent="0.2">
      <c r="A152" s="47"/>
      <c r="B152" s="10" t="s">
        <v>79</v>
      </c>
      <c r="C152" s="21">
        <v>6350.4</v>
      </c>
      <c r="D152" s="21">
        <v>6362</v>
      </c>
      <c r="E152" s="26">
        <f t="shared" si="34"/>
        <v>100.18266565885614</v>
      </c>
      <c r="F152" s="21"/>
      <c r="G152" s="21"/>
      <c r="H152" s="26">
        <f t="shared" si="35"/>
        <v>0</v>
      </c>
      <c r="I152" s="21">
        <v>6550</v>
      </c>
      <c r="J152" s="26">
        <f t="shared" si="28"/>
        <v>102.95504558314997</v>
      </c>
      <c r="K152" s="21">
        <v>6830</v>
      </c>
      <c r="L152" s="26">
        <f t="shared" si="29"/>
        <v>104.27480916030534</v>
      </c>
      <c r="M152" s="21">
        <v>7000</v>
      </c>
      <c r="N152" s="26">
        <f t="shared" si="33"/>
        <v>102.48901903367495</v>
      </c>
      <c r="O152" s="21">
        <v>7200</v>
      </c>
      <c r="P152" s="26">
        <f t="shared" si="32"/>
        <v>102.85714285714285</v>
      </c>
    </row>
    <row r="153" spans="1:16" hidden="1" x14ac:dyDescent="0.2">
      <c r="A153" s="47"/>
      <c r="B153" s="10" t="s">
        <v>80</v>
      </c>
      <c r="C153" s="21">
        <v>3076</v>
      </c>
      <c r="D153" s="21">
        <v>3176</v>
      </c>
      <c r="E153" s="26">
        <f t="shared" si="34"/>
        <v>103.25097529258778</v>
      </c>
      <c r="F153" s="50">
        <v>1024</v>
      </c>
      <c r="G153" s="21"/>
      <c r="H153" s="26">
        <f t="shared" si="35"/>
        <v>0</v>
      </c>
      <c r="I153" s="21">
        <v>3255</v>
      </c>
      <c r="J153" s="26">
        <f t="shared" si="28"/>
        <v>102.4874055415617</v>
      </c>
      <c r="K153" s="21">
        <v>3322</v>
      </c>
      <c r="L153" s="26">
        <f t="shared" si="29"/>
        <v>102.05837173579108</v>
      </c>
      <c r="M153" s="21">
        <v>3450</v>
      </c>
      <c r="N153" s="26">
        <f t="shared" si="33"/>
        <v>103.85310054184227</v>
      </c>
      <c r="O153" s="21">
        <v>3600</v>
      </c>
      <c r="P153" s="26">
        <f t="shared" si="32"/>
        <v>104.34782608695652</v>
      </c>
    </row>
    <row r="154" spans="1:16" hidden="1" x14ac:dyDescent="0.2">
      <c r="A154" s="47"/>
      <c r="B154" s="5" t="s">
        <v>22</v>
      </c>
      <c r="C154" s="25">
        <f>C155+C156+C157+C158+C159</f>
        <v>5796</v>
      </c>
      <c r="D154" s="25">
        <f>D155+D156+D157+D158+D159</f>
        <v>16520.400000000001</v>
      </c>
      <c r="E154" s="26">
        <f t="shared" si="34"/>
        <v>285.03105590062114</v>
      </c>
      <c r="F154" s="25">
        <f>F155+F156+F157+F158+F159</f>
        <v>3108</v>
      </c>
      <c r="G154" s="25">
        <f>G155+G156+G157+G158+G159</f>
        <v>3224</v>
      </c>
      <c r="H154" s="26">
        <f t="shared" si="35"/>
        <v>103.73230373230373</v>
      </c>
      <c r="I154" s="25">
        <f>I155+I156+I157+I158+I159</f>
        <v>16918</v>
      </c>
      <c r="J154" s="26">
        <f t="shared" si="28"/>
        <v>102.40672138689135</v>
      </c>
      <c r="K154" s="25">
        <f>K155+K156+K157+K158+K159</f>
        <v>17524</v>
      </c>
      <c r="L154" s="26">
        <f t="shared" si="29"/>
        <v>103.58198368601489</v>
      </c>
      <c r="M154" s="25">
        <f>M155+M156+M157+M158+M159</f>
        <v>18318</v>
      </c>
      <c r="N154" s="26">
        <f t="shared" si="33"/>
        <v>104.53092901164118</v>
      </c>
      <c r="O154" s="25">
        <f>O155+O156+O157+O158+O159</f>
        <v>19374</v>
      </c>
      <c r="P154" s="26">
        <f t="shared" si="32"/>
        <v>105.76482148706189</v>
      </c>
    </row>
    <row r="155" spans="1:16" hidden="1" x14ac:dyDescent="0.2">
      <c r="A155" s="47"/>
      <c r="B155" s="10" t="s">
        <v>81</v>
      </c>
      <c r="C155" s="21">
        <v>1920</v>
      </c>
      <c r="D155" s="21">
        <v>1930</v>
      </c>
      <c r="E155" s="26">
        <f t="shared" si="34"/>
        <v>100.52083333333333</v>
      </c>
      <c r="F155" s="21"/>
      <c r="G155" s="21"/>
      <c r="H155" s="26">
        <f t="shared" si="35"/>
        <v>0</v>
      </c>
      <c r="I155" s="21">
        <v>1980</v>
      </c>
      <c r="J155" s="26">
        <f t="shared" si="28"/>
        <v>102.59067357512954</v>
      </c>
      <c r="K155" s="21">
        <v>2050</v>
      </c>
      <c r="L155" s="26">
        <f t="shared" si="29"/>
        <v>103.53535353535352</v>
      </c>
      <c r="M155" s="21">
        <v>2150</v>
      </c>
      <c r="N155" s="26">
        <f t="shared" si="33"/>
        <v>104.8780487804878</v>
      </c>
      <c r="O155" s="21">
        <v>2250</v>
      </c>
      <c r="P155" s="26">
        <f t="shared" si="32"/>
        <v>104.65116279069768</v>
      </c>
    </row>
    <row r="156" spans="1:16" hidden="1" x14ac:dyDescent="0.2">
      <c r="A156" s="47"/>
      <c r="B156" s="10" t="s">
        <v>82</v>
      </c>
      <c r="C156" s="21">
        <v>2960</v>
      </c>
      <c r="D156" s="21">
        <v>3001</v>
      </c>
      <c r="E156" s="26">
        <f t="shared" si="34"/>
        <v>101.38513513513514</v>
      </c>
      <c r="F156" s="21"/>
      <c r="G156" s="21"/>
      <c r="H156" s="26">
        <f t="shared" si="35"/>
        <v>0</v>
      </c>
      <c r="I156" s="21">
        <v>3122</v>
      </c>
      <c r="J156" s="26">
        <f t="shared" si="28"/>
        <v>104.0319893368877</v>
      </c>
      <c r="K156" s="21">
        <v>3322</v>
      </c>
      <c r="L156" s="26">
        <f t="shared" si="29"/>
        <v>106.40614990390776</v>
      </c>
      <c r="M156" s="21">
        <v>3566</v>
      </c>
      <c r="N156" s="26">
        <f t="shared" si="33"/>
        <v>107.3449729078868</v>
      </c>
      <c r="O156" s="21">
        <v>3866</v>
      </c>
      <c r="P156" s="26">
        <f t="shared" si="32"/>
        <v>108.4127874369041</v>
      </c>
    </row>
    <row r="157" spans="1:16" hidden="1" x14ac:dyDescent="0.2">
      <c r="A157" s="47"/>
      <c r="B157" s="6" t="s">
        <v>102</v>
      </c>
      <c r="C157" s="21">
        <v>916</v>
      </c>
      <c r="D157" s="21">
        <v>917</v>
      </c>
      <c r="E157" s="26">
        <f t="shared" si="34"/>
        <v>100.10917030567686</v>
      </c>
      <c r="F157" s="50">
        <v>300</v>
      </c>
      <c r="G157" s="50">
        <v>318</v>
      </c>
      <c r="H157" s="26">
        <f t="shared" si="35"/>
        <v>106</v>
      </c>
      <c r="I157" s="21">
        <v>920</v>
      </c>
      <c r="J157" s="26">
        <f t="shared" si="28"/>
        <v>100.32715376226827</v>
      </c>
      <c r="K157" s="21">
        <v>944</v>
      </c>
      <c r="L157" s="26">
        <f t="shared" si="29"/>
        <v>102.60869565217392</v>
      </c>
      <c r="M157" s="21">
        <v>988</v>
      </c>
      <c r="N157" s="26">
        <f t="shared" si="33"/>
        <v>104.66101694915255</v>
      </c>
      <c r="O157" s="21">
        <v>1050</v>
      </c>
      <c r="P157" s="26">
        <f t="shared" si="32"/>
        <v>106.27530364372471</v>
      </c>
    </row>
    <row r="158" spans="1:16" hidden="1" x14ac:dyDescent="0.2">
      <c r="A158" s="47"/>
      <c r="B158" s="5" t="s">
        <v>122</v>
      </c>
      <c r="C158" s="21"/>
      <c r="D158" s="21">
        <v>6472.4</v>
      </c>
      <c r="E158" s="26">
        <f t="shared" si="34"/>
        <v>0</v>
      </c>
      <c r="F158" s="50">
        <v>2808</v>
      </c>
      <c r="G158" s="50">
        <v>2906</v>
      </c>
      <c r="H158" s="26">
        <f t="shared" si="35"/>
        <v>103.49002849002848</v>
      </c>
      <c r="I158" s="21">
        <v>6688</v>
      </c>
      <c r="J158" s="26">
        <f t="shared" si="28"/>
        <v>103.33106730115568</v>
      </c>
      <c r="K158" s="21">
        <v>6899</v>
      </c>
      <c r="L158" s="26">
        <f t="shared" si="29"/>
        <v>103.15490430622009</v>
      </c>
      <c r="M158" s="21">
        <v>7105</v>
      </c>
      <c r="N158" s="26">
        <f t="shared" si="33"/>
        <v>102.98593999130307</v>
      </c>
      <c r="O158" s="21">
        <v>7400</v>
      </c>
      <c r="P158" s="26">
        <f t="shared" si="32"/>
        <v>104.15200562983816</v>
      </c>
    </row>
    <row r="159" spans="1:16" hidden="1" x14ac:dyDescent="0.2">
      <c r="A159" s="48"/>
      <c r="B159" s="5" t="s">
        <v>123</v>
      </c>
      <c r="C159" s="21"/>
      <c r="D159" s="21">
        <v>4200</v>
      </c>
      <c r="E159" s="26">
        <f t="shared" si="34"/>
        <v>0</v>
      </c>
      <c r="F159" s="21"/>
      <c r="G159" s="21"/>
      <c r="H159" s="26">
        <f t="shared" si="35"/>
        <v>0</v>
      </c>
      <c r="I159" s="21">
        <v>4208</v>
      </c>
      <c r="J159" s="26">
        <f t="shared" si="28"/>
        <v>100.19047619047619</v>
      </c>
      <c r="K159" s="21">
        <v>4309</v>
      </c>
      <c r="L159" s="26">
        <f t="shared" si="29"/>
        <v>102.40019011406845</v>
      </c>
      <c r="M159" s="21">
        <v>4509</v>
      </c>
      <c r="N159" s="26">
        <f t="shared" si="33"/>
        <v>104.64144813181713</v>
      </c>
      <c r="O159" s="21">
        <v>4808</v>
      </c>
      <c r="P159" s="26">
        <f t="shared" si="32"/>
        <v>106.63118208028388</v>
      </c>
    </row>
    <row r="160" spans="1:16" hidden="1" x14ac:dyDescent="0.2">
      <c r="A160" s="46">
        <v>14</v>
      </c>
      <c r="B160" s="11" t="s">
        <v>83</v>
      </c>
      <c r="C160" s="22">
        <f>C161+C166+C169+C164</f>
        <v>38794</v>
      </c>
      <c r="D160" s="22">
        <f>D161+D166+D169+D164</f>
        <v>39637.199999999997</v>
      </c>
      <c r="E160" s="26">
        <f t="shared" si="34"/>
        <v>102.17353198948291</v>
      </c>
      <c r="F160" s="22">
        <f>F161+F166+F169+F164</f>
        <v>2111</v>
      </c>
      <c r="G160" s="22">
        <f>G161+G166+G169+G164</f>
        <v>2202</v>
      </c>
      <c r="H160" s="26">
        <f t="shared" si="35"/>
        <v>104.31075319753671</v>
      </c>
      <c r="I160" s="22">
        <f>I161+I166+I169+I164</f>
        <v>43851</v>
      </c>
      <c r="J160" s="26">
        <f t="shared" si="28"/>
        <v>110.63092246677364</v>
      </c>
      <c r="K160" s="22">
        <f>K161+K166+K169+K164</f>
        <v>46094</v>
      </c>
      <c r="L160" s="26">
        <f t="shared" si="29"/>
        <v>105.1150486876012</v>
      </c>
      <c r="M160" s="22">
        <f>M161+M166+M169+M164</f>
        <v>49172</v>
      </c>
      <c r="N160" s="26">
        <f t="shared" si="33"/>
        <v>106.67765869744434</v>
      </c>
      <c r="O160" s="22">
        <f>O161+O166+O169+O164</f>
        <v>53160</v>
      </c>
      <c r="P160" s="26">
        <f t="shared" si="32"/>
        <v>108.11030667859758</v>
      </c>
    </row>
    <row r="161" spans="1:16" hidden="1" x14ac:dyDescent="0.2">
      <c r="A161" s="47"/>
      <c r="B161" s="5" t="s">
        <v>13</v>
      </c>
      <c r="C161" s="25">
        <f>C162+C163</f>
        <v>28830</v>
      </c>
      <c r="D161" s="25">
        <f>D162+D163</f>
        <v>29673.200000000001</v>
      </c>
      <c r="E161" s="26">
        <f t="shared" si="34"/>
        <v>102.92473118279571</v>
      </c>
      <c r="F161" s="25">
        <f>F162+F163</f>
        <v>0</v>
      </c>
      <c r="G161" s="25">
        <f>G162+G163</f>
        <v>0</v>
      </c>
      <c r="H161" s="26">
        <f t="shared" si="35"/>
        <v>0</v>
      </c>
      <c r="I161" s="25">
        <f>I162+I163</f>
        <v>33622</v>
      </c>
      <c r="J161" s="26">
        <f t="shared" si="28"/>
        <v>113.30763112842565</v>
      </c>
      <c r="K161" s="25">
        <f>K162+K163</f>
        <v>35400</v>
      </c>
      <c r="L161" s="26">
        <f t="shared" si="29"/>
        <v>105.28820415204329</v>
      </c>
      <c r="M161" s="25">
        <f>M162+M163</f>
        <v>37855</v>
      </c>
      <c r="N161" s="26">
        <f t="shared" si="33"/>
        <v>106.93502824858756</v>
      </c>
      <c r="O161" s="25">
        <f>O162+O163</f>
        <v>41000</v>
      </c>
      <c r="P161" s="26">
        <f t="shared" si="32"/>
        <v>108.30801743494915</v>
      </c>
    </row>
    <row r="162" spans="1:16" hidden="1" x14ac:dyDescent="0.2">
      <c r="A162" s="47"/>
      <c r="B162" s="10" t="s">
        <v>84</v>
      </c>
      <c r="C162" s="21">
        <v>28830</v>
      </c>
      <c r="D162" s="21">
        <v>29673.200000000001</v>
      </c>
      <c r="E162" s="26">
        <f t="shared" si="34"/>
        <v>102.92473118279571</v>
      </c>
      <c r="F162" s="21"/>
      <c r="G162" s="21"/>
      <c r="H162" s="26">
        <f t="shared" si="35"/>
        <v>0</v>
      </c>
      <c r="I162" s="21">
        <v>33622</v>
      </c>
      <c r="J162" s="26">
        <f t="shared" si="28"/>
        <v>113.30763112842565</v>
      </c>
      <c r="K162" s="21">
        <v>35400</v>
      </c>
      <c r="L162" s="26">
        <f t="shared" si="29"/>
        <v>105.28820415204329</v>
      </c>
      <c r="M162" s="21">
        <v>37855</v>
      </c>
      <c r="N162" s="26">
        <f t="shared" si="33"/>
        <v>106.93502824858756</v>
      </c>
      <c r="O162" s="21">
        <v>41000</v>
      </c>
      <c r="P162" s="26">
        <f t="shared" si="32"/>
        <v>108.30801743494915</v>
      </c>
    </row>
    <row r="163" spans="1:16" hidden="1" x14ac:dyDescent="0.2">
      <c r="A163" s="47"/>
      <c r="B163" s="10" t="s">
        <v>85</v>
      </c>
      <c r="C163" s="21"/>
      <c r="D163" s="21"/>
      <c r="E163" s="26">
        <f t="shared" si="34"/>
        <v>0</v>
      </c>
      <c r="F163" s="21"/>
      <c r="G163" s="21"/>
      <c r="H163" s="26">
        <f t="shared" si="35"/>
        <v>0</v>
      </c>
      <c r="I163" s="21"/>
      <c r="J163" s="26">
        <f t="shared" si="28"/>
        <v>0</v>
      </c>
      <c r="K163" s="21"/>
      <c r="L163" s="26">
        <f t="shared" si="29"/>
        <v>0</v>
      </c>
      <c r="M163" s="21"/>
      <c r="N163" s="26">
        <f t="shared" si="33"/>
        <v>0</v>
      </c>
      <c r="O163" s="21"/>
      <c r="P163" s="26">
        <f t="shared" si="32"/>
        <v>0</v>
      </c>
    </row>
    <row r="164" spans="1:16" ht="21" hidden="1" x14ac:dyDescent="0.2">
      <c r="A164" s="47"/>
      <c r="B164" s="5" t="s">
        <v>18</v>
      </c>
      <c r="C164" s="25">
        <f>C165</f>
        <v>1966</v>
      </c>
      <c r="D164" s="25">
        <f>D165</f>
        <v>1966</v>
      </c>
      <c r="E164" s="26">
        <f t="shared" si="34"/>
        <v>100</v>
      </c>
      <c r="F164" s="25">
        <f>F165</f>
        <v>0</v>
      </c>
      <c r="G164" s="25">
        <f>G165</f>
        <v>0</v>
      </c>
      <c r="H164" s="26">
        <f t="shared" si="35"/>
        <v>0</v>
      </c>
      <c r="I164" s="25">
        <f>I165</f>
        <v>2100</v>
      </c>
      <c r="J164" s="26">
        <f t="shared" si="28"/>
        <v>106.81586978636825</v>
      </c>
      <c r="K164" s="25">
        <f>K165</f>
        <v>2300</v>
      </c>
      <c r="L164" s="26">
        <f t="shared" si="29"/>
        <v>109.52380952380953</v>
      </c>
      <c r="M164" s="25">
        <f>M165</f>
        <v>2500</v>
      </c>
      <c r="N164" s="26">
        <f t="shared" si="33"/>
        <v>108.69565217391303</v>
      </c>
      <c r="O164" s="25">
        <f>O165</f>
        <v>2800</v>
      </c>
      <c r="P164" s="26">
        <f t="shared" si="32"/>
        <v>112.00000000000001</v>
      </c>
    </row>
    <row r="165" spans="1:16" hidden="1" x14ac:dyDescent="0.2">
      <c r="A165" s="47"/>
      <c r="B165" s="10" t="s">
        <v>112</v>
      </c>
      <c r="C165" s="21">
        <v>1966</v>
      </c>
      <c r="D165" s="21">
        <v>1966</v>
      </c>
      <c r="E165" s="26">
        <f t="shared" si="34"/>
        <v>100</v>
      </c>
      <c r="F165" s="21"/>
      <c r="G165" s="21"/>
      <c r="H165" s="26">
        <f t="shared" si="35"/>
        <v>0</v>
      </c>
      <c r="I165" s="21">
        <v>2100</v>
      </c>
      <c r="J165" s="26">
        <f t="shared" si="28"/>
        <v>106.81586978636825</v>
      </c>
      <c r="K165" s="21">
        <v>2300</v>
      </c>
      <c r="L165" s="26">
        <f t="shared" si="29"/>
        <v>109.52380952380953</v>
      </c>
      <c r="M165" s="21">
        <v>2500</v>
      </c>
      <c r="N165" s="26">
        <f t="shared" si="33"/>
        <v>108.69565217391303</v>
      </c>
      <c r="O165" s="21">
        <v>2800</v>
      </c>
      <c r="P165" s="26">
        <f t="shared" si="32"/>
        <v>112.00000000000001</v>
      </c>
    </row>
    <row r="166" spans="1:16" ht="13.5" hidden="1" x14ac:dyDescent="0.2">
      <c r="A166" s="47"/>
      <c r="B166" s="7" t="s">
        <v>103</v>
      </c>
      <c r="C166" s="25">
        <f>C167+C168</f>
        <v>6346</v>
      </c>
      <c r="D166" s="25">
        <f>D167+D168</f>
        <v>6346</v>
      </c>
      <c r="E166" s="26">
        <f t="shared" si="34"/>
        <v>100</v>
      </c>
      <c r="F166" s="25">
        <f>F167+F168</f>
        <v>1896</v>
      </c>
      <c r="G166" s="25">
        <f>G167+G168</f>
        <v>1984</v>
      </c>
      <c r="H166" s="26">
        <f t="shared" si="35"/>
        <v>104.64135021097047</v>
      </c>
      <c r="I166" s="25">
        <f>I167+I168</f>
        <v>6471</v>
      </c>
      <c r="J166" s="26">
        <f t="shared" si="28"/>
        <v>101.96974472108415</v>
      </c>
      <c r="K166" s="25">
        <f>K167+K168</f>
        <v>6709</v>
      </c>
      <c r="L166" s="26">
        <f t="shared" si="29"/>
        <v>103.67794776696029</v>
      </c>
      <c r="M166" s="25">
        <f>M167+M168</f>
        <v>7104</v>
      </c>
      <c r="N166" s="26">
        <f t="shared" si="33"/>
        <v>105.88761365330153</v>
      </c>
      <c r="O166" s="25">
        <f>O167+O168</f>
        <v>7500</v>
      </c>
      <c r="P166" s="26">
        <f t="shared" si="32"/>
        <v>105.57432432432432</v>
      </c>
    </row>
    <row r="167" spans="1:16" hidden="1" x14ac:dyDescent="0.2">
      <c r="A167" s="47"/>
      <c r="B167" s="6" t="s">
        <v>36</v>
      </c>
      <c r="C167" s="21">
        <v>5224</v>
      </c>
      <c r="D167" s="21">
        <v>5224</v>
      </c>
      <c r="E167" s="26">
        <f t="shared" si="34"/>
        <v>100</v>
      </c>
      <c r="F167" s="50">
        <v>1522</v>
      </c>
      <c r="G167" s="50">
        <v>1603</v>
      </c>
      <c r="H167" s="26">
        <f t="shared" si="35"/>
        <v>105.32194480946124</v>
      </c>
      <c r="I167" s="21">
        <v>5302</v>
      </c>
      <c r="J167" s="26">
        <f t="shared" si="28"/>
        <v>101.49310872894335</v>
      </c>
      <c r="K167" s="21">
        <v>5509</v>
      </c>
      <c r="L167" s="26">
        <f t="shared" si="29"/>
        <v>103.90418709920786</v>
      </c>
      <c r="M167" s="21">
        <v>5804</v>
      </c>
      <c r="N167" s="26">
        <f t="shared" si="33"/>
        <v>105.35487384280269</v>
      </c>
      <c r="O167" s="21">
        <v>6100</v>
      </c>
      <c r="P167" s="26">
        <f t="shared" si="32"/>
        <v>105.0999310820124</v>
      </c>
    </row>
    <row r="168" spans="1:16" ht="22.5" hidden="1" x14ac:dyDescent="0.2">
      <c r="A168" s="47"/>
      <c r="B168" s="6" t="s">
        <v>25</v>
      </c>
      <c r="C168" s="21">
        <v>1122</v>
      </c>
      <c r="D168" s="21">
        <v>1122</v>
      </c>
      <c r="E168" s="26">
        <f t="shared" si="34"/>
        <v>100</v>
      </c>
      <c r="F168" s="50">
        <v>374</v>
      </c>
      <c r="G168" s="50">
        <v>381</v>
      </c>
      <c r="H168" s="26">
        <f t="shared" si="35"/>
        <v>101.8716577540107</v>
      </c>
      <c r="I168" s="21">
        <v>1169</v>
      </c>
      <c r="J168" s="26">
        <f t="shared" si="28"/>
        <v>104.18894830659538</v>
      </c>
      <c r="K168" s="21">
        <v>1200</v>
      </c>
      <c r="L168" s="26">
        <f t="shared" si="29"/>
        <v>102.65183917878528</v>
      </c>
      <c r="M168" s="21">
        <v>1300</v>
      </c>
      <c r="N168" s="26">
        <f t="shared" si="33"/>
        <v>108.33333333333333</v>
      </c>
      <c r="O168" s="21">
        <v>1400</v>
      </c>
      <c r="P168" s="26">
        <f t="shared" si="32"/>
        <v>107.69230769230769</v>
      </c>
    </row>
    <row r="169" spans="1:16" hidden="1" x14ac:dyDescent="0.2">
      <c r="A169" s="47"/>
      <c r="B169" s="5" t="s">
        <v>22</v>
      </c>
      <c r="C169" s="25">
        <f>C170+C171+C172</f>
        <v>1652</v>
      </c>
      <c r="D169" s="25">
        <f>D170+D171+D172</f>
        <v>1652</v>
      </c>
      <c r="E169" s="26">
        <f t="shared" si="34"/>
        <v>100</v>
      </c>
      <c r="F169" s="25">
        <f>F170+F171+F172</f>
        <v>215</v>
      </c>
      <c r="G169" s="25">
        <f>G170+G171+G172</f>
        <v>218</v>
      </c>
      <c r="H169" s="26">
        <f t="shared" si="35"/>
        <v>101.39534883720931</v>
      </c>
      <c r="I169" s="25">
        <f>I170+I171+I172</f>
        <v>1658</v>
      </c>
      <c r="J169" s="26">
        <f t="shared" si="28"/>
        <v>100.36319612590799</v>
      </c>
      <c r="K169" s="25">
        <f>K170+K171+K172</f>
        <v>1685</v>
      </c>
      <c r="L169" s="26">
        <f t="shared" si="29"/>
        <v>101.62846803377563</v>
      </c>
      <c r="M169" s="25">
        <f>M170+M171+M172</f>
        <v>1713</v>
      </c>
      <c r="N169" s="26">
        <f t="shared" si="33"/>
        <v>101.66172106824926</v>
      </c>
      <c r="O169" s="25">
        <f>O170+O171+O172</f>
        <v>1860</v>
      </c>
      <c r="P169" s="26">
        <f t="shared" si="32"/>
        <v>108.58143607705779</v>
      </c>
    </row>
    <row r="170" spans="1:16" hidden="1" x14ac:dyDescent="0.2">
      <c r="A170" s="47"/>
      <c r="B170" s="6" t="s">
        <v>102</v>
      </c>
      <c r="C170" s="21">
        <v>749</v>
      </c>
      <c r="D170" s="21">
        <v>749</v>
      </c>
      <c r="E170" s="26">
        <f t="shared" si="34"/>
        <v>100</v>
      </c>
      <c r="F170" s="50">
        <v>215</v>
      </c>
      <c r="G170" s="50">
        <v>218</v>
      </c>
      <c r="H170" s="26">
        <f t="shared" si="35"/>
        <v>101.39534883720931</v>
      </c>
      <c r="I170" s="21">
        <v>755</v>
      </c>
      <c r="J170" s="26">
        <f t="shared" si="28"/>
        <v>100.80106809078772</v>
      </c>
      <c r="K170" s="21">
        <v>780</v>
      </c>
      <c r="L170" s="26">
        <f t="shared" si="29"/>
        <v>103.31125827814569</v>
      </c>
      <c r="M170" s="21">
        <v>805</v>
      </c>
      <c r="N170" s="26">
        <f t="shared" si="33"/>
        <v>103.20512820512822</v>
      </c>
      <c r="O170" s="21">
        <v>950</v>
      </c>
      <c r="P170" s="26">
        <f t="shared" si="32"/>
        <v>118.01242236024845</v>
      </c>
    </row>
    <row r="171" spans="1:16" hidden="1" x14ac:dyDescent="0.2">
      <c r="A171" s="47"/>
      <c r="B171" s="5" t="s">
        <v>116</v>
      </c>
      <c r="C171" s="21">
        <v>903</v>
      </c>
      <c r="D171" s="21">
        <v>903</v>
      </c>
      <c r="E171" s="26">
        <f t="shared" si="34"/>
        <v>100</v>
      </c>
      <c r="F171" s="21"/>
      <c r="G171" s="21"/>
      <c r="H171" s="26">
        <f t="shared" si="35"/>
        <v>0</v>
      </c>
      <c r="I171" s="21">
        <v>903</v>
      </c>
      <c r="J171" s="26">
        <f t="shared" si="28"/>
        <v>100</v>
      </c>
      <c r="K171" s="21">
        <v>905</v>
      </c>
      <c r="L171" s="26">
        <f t="shared" si="29"/>
        <v>100.22148394241417</v>
      </c>
      <c r="M171" s="21">
        <v>908</v>
      </c>
      <c r="N171" s="26">
        <f t="shared" si="33"/>
        <v>100.33149171270719</v>
      </c>
      <c r="O171" s="21">
        <v>910</v>
      </c>
      <c r="P171" s="26">
        <f t="shared" si="32"/>
        <v>100.22026431718061</v>
      </c>
    </row>
    <row r="172" spans="1:16" hidden="1" x14ac:dyDescent="0.2">
      <c r="A172" s="48"/>
      <c r="B172" s="5"/>
      <c r="C172" s="21"/>
      <c r="D172" s="21"/>
      <c r="E172" s="26">
        <f t="shared" si="34"/>
        <v>0</v>
      </c>
      <c r="F172" s="21"/>
      <c r="G172" s="21"/>
      <c r="H172" s="26">
        <f t="shared" si="35"/>
        <v>0</v>
      </c>
      <c r="I172" s="21"/>
      <c r="J172" s="26">
        <f t="shared" ref="J172:J228" si="36">IF(D172=0,0,I172/D172*100)</f>
        <v>0</v>
      </c>
      <c r="K172" s="21"/>
      <c r="L172" s="26">
        <f t="shared" si="29"/>
        <v>0</v>
      </c>
      <c r="M172" s="21"/>
      <c r="N172" s="26">
        <f t="shared" si="33"/>
        <v>0</v>
      </c>
      <c r="O172" s="21"/>
      <c r="P172" s="26">
        <f t="shared" si="32"/>
        <v>0</v>
      </c>
    </row>
    <row r="173" spans="1:16" hidden="1" x14ac:dyDescent="0.2">
      <c r="A173" s="46">
        <v>15</v>
      </c>
      <c r="B173" s="11" t="s">
        <v>86</v>
      </c>
      <c r="C173" s="22">
        <f>C174+C177+C180</f>
        <v>893.3</v>
      </c>
      <c r="D173" s="22">
        <f>D174+D177+D180</f>
        <v>736.1</v>
      </c>
      <c r="E173" s="26">
        <f t="shared" si="34"/>
        <v>82.402328445091243</v>
      </c>
      <c r="F173" s="22">
        <f>F174+F177+F180</f>
        <v>264</v>
      </c>
      <c r="G173" s="22">
        <f>G174+G177+G180</f>
        <v>270</v>
      </c>
      <c r="H173" s="26">
        <f t="shared" si="35"/>
        <v>102.27272727272727</v>
      </c>
      <c r="I173" s="22">
        <f>I174+I177+I180</f>
        <v>780</v>
      </c>
      <c r="J173" s="26">
        <f t="shared" si="36"/>
        <v>105.96386360548837</v>
      </c>
      <c r="K173" s="22">
        <f>K174+K177+K180</f>
        <v>798</v>
      </c>
      <c r="L173" s="26">
        <f t="shared" si="29"/>
        <v>102.30769230769229</v>
      </c>
      <c r="M173" s="22">
        <f>M174+M177+M180</f>
        <v>820</v>
      </c>
      <c r="N173" s="26">
        <f t="shared" si="33"/>
        <v>102.75689223057644</v>
      </c>
      <c r="O173" s="22">
        <f>O174+O177+O180</f>
        <v>840</v>
      </c>
      <c r="P173" s="26">
        <f t="shared" si="32"/>
        <v>102.4390243902439</v>
      </c>
    </row>
    <row r="174" spans="1:16" hidden="1" x14ac:dyDescent="0.2">
      <c r="A174" s="47"/>
      <c r="B174" s="5" t="s">
        <v>13</v>
      </c>
      <c r="C174" s="25">
        <f>C175+C176</f>
        <v>0</v>
      </c>
      <c r="D174" s="25">
        <f>D175+D176</f>
        <v>0</v>
      </c>
      <c r="E174" s="26">
        <f t="shared" si="34"/>
        <v>0</v>
      </c>
      <c r="F174" s="25">
        <f>F175+F176</f>
        <v>0</v>
      </c>
      <c r="G174" s="25">
        <f>G175+G176</f>
        <v>0</v>
      </c>
      <c r="H174" s="26">
        <f t="shared" si="35"/>
        <v>0</v>
      </c>
      <c r="I174" s="25">
        <f>I175+I176</f>
        <v>0</v>
      </c>
      <c r="J174" s="26">
        <f t="shared" si="36"/>
        <v>0</v>
      </c>
      <c r="K174" s="25">
        <f>K175+K176</f>
        <v>0</v>
      </c>
      <c r="L174" s="26">
        <f t="shared" si="29"/>
        <v>0</v>
      </c>
      <c r="M174" s="25">
        <f>M175+M176</f>
        <v>0</v>
      </c>
      <c r="N174" s="26">
        <f t="shared" si="33"/>
        <v>0</v>
      </c>
      <c r="O174" s="25">
        <f>O175+O176</f>
        <v>0</v>
      </c>
      <c r="P174" s="26">
        <f t="shared" si="32"/>
        <v>0</v>
      </c>
    </row>
    <row r="175" spans="1:16" hidden="1" x14ac:dyDescent="0.2">
      <c r="A175" s="47"/>
      <c r="B175" s="10" t="s">
        <v>87</v>
      </c>
      <c r="C175" s="21"/>
      <c r="D175" s="21"/>
      <c r="E175" s="26">
        <f t="shared" si="34"/>
        <v>0</v>
      </c>
      <c r="F175" s="21"/>
      <c r="G175" s="21"/>
      <c r="H175" s="26">
        <f t="shared" si="35"/>
        <v>0</v>
      </c>
      <c r="I175" s="21"/>
      <c r="J175" s="26">
        <f t="shared" si="36"/>
        <v>0</v>
      </c>
      <c r="K175" s="21"/>
      <c r="L175" s="26">
        <f t="shared" si="29"/>
        <v>0</v>
      </c>
      <c r="M175" s="21"/>
      <c r="N175" s="26">
        <f t="shared" si="33"/>
        <v>0</v>
      </c>
      <c r="O175" s="21"/>
      <c r="P175" s="26">
        <f t="shared" si="32"/>
        <v>0</v>
      </c>
    </row>
    <row r="176" spans="1:16" hidden="1" x14ac:dyDescent="0.2">
      <c r="A176" s="47"/>
      <c r="B176" s="10" t="s">
        <v>88</v>
      </c>
      <c r="C176" s="21"/>
      <c r="D176" s="21"/>
      <c r="E176" s="26">
        <f t="shared" si="34"/>
        <v>0</v>
      </c>
      <c r="F176" s="21"/>
      <c r="G176" s="21"/>
      <c r="H176" s="26">
        <f t="shared" si="35"/>
        <v>0</v>
      </c>
      <c r="I176" s="21"/>
      <c r="J176" s="26">
        <f t="shared" si="36"/>
        <v>0</v>
      </c>
      <c r="K176" s="21"/>
      <c r="L176" s="26">
        <f t="shared" si="29"/>
        <v>0</v>
      </c>
      <c r="M176" s="21"/>
      <c r="N176" s="26">
        <f t="shared" si="33"/>
        <v>0</v>
      </c>
      <c r="O176" s="21"/>
      <c r="P176" s="26">
        <f t="shared" si="32"/>
        <v>0</v>
      </c>
    </row>
    <row r="177" spans="1:16" ht="13.5" hidden="1" x14ac:dyDescent="0.2">
      <c r="A177" s="47"/>
      <c r="B177" s="7" t="s">
        <v>103</v>
      </c>
      <c r="C177" s="25">
        <f>C178+C179</f>
        <v>198</v>
      </c>
      <c r="D177" s="25">
        <f>D178+D179</f>
        <v>198</v>
      </c>
      <c r="E177" s="26">
        <f t="shared" si="34"/>
        <v>100</v>
      </c>
      <c r="F177" s="25">
        <f>F178+F179</f>
        <v>56</v>
      </c>
      <c r="G177" s="25">
        <f>G178+G179</f>
        <v>58</v>
      </c>
      <c r="H177" s="26">
        <f t="shared" si="35"/>
        <v>103.57142857142858</v>
      </c>
      <c r="I177" s="25">
        <f>I178+I179</f>
        <v>203</v>
      </c>
      <c r="J177" s="26">
        <f t="shared" si="36"/>
        <v>102.52525252525253</v>
      </c>
      <c r="K177" s="25">
        <f>K178+K179</f>
        <v>210</v>
      </c>
      <c r="L177" s="26">
        <f t="shared" si="29"/>
        <v>103.44827586206897</v>
      </c>
      <c r="M177" s="25">
        <f>M178+M179</f>
        <v>220</v>
      </c>
      <c r="N177" s="26">
        <f t="shared" si="33"/>
        <v>104.76190476190477</v>
      </c>
      <c r="O177" s="25">
        <f>O178+O179</f>
        <v>230</v>
      </c>
      <c r="P177" s="26">
        <f t="shared" si="32"/>
        <v>104.54545454545455</v>
      </c>
    </row>
    <row r="178" spans="1:16" hidden="1" x14ac:dyDescent="0.2">
      <c r="A178" s="47"/>
      <c r="B178" s="6" t="s">
        <v>36</v>
      </c>
      <c r="C178" s="21"/>
      <c r="D178" s="21"/>
      <c r="E178" s="26">
        <f t="shared" si="34"/>
        <v>0</v>
      </c>
      <c r="F178" s="21"/>
      <c r="G178" s="21"/>
      <c r="H178" s="26">
        <f t="shared" si="35"/>
        <v>0</v>
      </c>
      <c r="I178" s="21"/>
      <c r="J178" s="26">
        <f t="shared" si="36"/>
        <v>0</v>
      </c>
      <c r="K178" s="21"/>
      <c r="L178" s="26">
        <f t="shared" si="29"/>
        <v>0</v>
      </c>
      <c r="M178" s="21"/>
      <c r="N178" s="26">
        <f t="shared" si="33"/>
        <v>0</v>
      </c>
      <c r="O178" s="21"/>
      <c r="P178" s="26">
        <f t="shared" si="32"/>
        <v>0</v>
      </c>
    </row>
    <row r="179" spans="1:16" ht="22.5" hidden="1" x14ac:dyDescent="0.2">
      <c r="A179" s="47"/>
      <c r="B179" s="6" t="s">
        <v>25</v>
      </c>
      <c r="C179" s="21">
        <v>198</v>
      </c>
      <c r="D179" s="21">
        <v>198</v>
      </c>
      <c r="E179" s="26">
        <f t="shared" si="34"/>
        <v>100</v>
      </c>
      <c r="F179" s="50">
        <v>56</v>
      </c>
      <c r="G179" s="50">
        <v>58</v>
      </c>
      <c r="H179" s="26">
        <f t="shared" si="35"/>
        <v>103.57142857142858</v>
      </c>
      <c r="I179" s="21">
        <v>203</v>
      </c>
      <c r="J179" s="26">
        <f t="shared" si="36"/>
        <v>102.52525252525253</v>
      </c>
      <c r="K179" s="21">
        <v>210</v>
      </c>
      <c r="L179" s="26">
        <f t="shared" si="29"/>
        <v>103.44827586206897</v>
      </c>
      <c r="M179" s="21">
        <v>220</v>
      </c>
      <c r="N179" s="26">
        <f t="shared" si="33"/>
        <v>104.76190476190477</v>
      </c>
      <c r="O179" s="21">
        <v>230</v>
      </c>
      <c r="P179" s="26">
        <f t="shared" si="32"/>
        <v>104.54545454545455</v>
      </c>
    </row>
    <row r="180" spans="1:16" hidden="1" x14ac:dyDescent="0.2">
      <c r="A180" s="47"/>
      <c r="B180" s="5" t="s">
        <v>22</v>
      </c>
      <c r="C180" s="25">
        <f>C181+C182+C183</f>
        <v>695.3</v>
      </c>
      <c r="D180" s="25">
        <f>D181+D182+D183</f>
        <v>538.1</v>
      </c>
      <c r="E180" s="26">
        <f t="shared" si="34"/>
        <v>77.391054221199497</v>
      </c>
      <c r="F180" s="25">
        <f>F181+F182+F183</f>
        <v>208</v>
      </c>
      <c r="G180" s="25">
        <f>G181+G182+G183</f>
        <v>212</v>
      </c>
      <c r="H180" s="26">
        <f t="shared" si="35"/>
        <v>101.92307692307692</v>
      </c>
      <c r="I180" s="25">
        <f>I181+I182+I183</f>
        <v>577</v>
      </c>
      <c r="J180" s="26">
        <f t="shared" si="36"/>
        <v>107.22913956513658</v>
      </c>
      <c r="K180" s="25">
        <f>K181+K182+K183</f>
        <v>588</v>
      </c>
      <c r="L180" s="26">
        <f t="shared" si="29"/>
        <v>101.90641247833622</v>
      </c>
      <c r="M180" s="25">
        <f>M181+M182+M183</f>
        <v>600</v>
      </c>
      <c r="N180" s="26">
        <f t="shared" si="33"/>
        <v>102.04081632653062</v>
      </c>
      <c r="O180" s="25">
        <f>O181+O182+O183</f>
        <v>610</v>
      </c>
      <c r="P180" s="26">
        <f t="shared" si="32"/>
        <v>101.66666666666666</v>
      </c>
    </row>
    <row r="181" spans="1:16" hidden="1" x14ac:dyDescent="0.2">
      <c r="A181" s="47"/>
      <c r="B181" s="6" t="s">
        <v>102</v>
      </c>
      <c r="C181" s="21">
        <v>695.3</v>
      </c>
      <c r="D181" s="21">
        <v>538.1</v>
      </c>
      <c r="E181" s="26">
        <f t="shared" si="34"/>
        <v>77.391054221199497</v>
      </c>
      <c r="F181" s="50">
        <v>208</v>
      </c>
      <c r="G181" s="50">
        <v>212</v>
      </c>
      <c r="H181" s="26">
        <f t="shared" si="35"/>
        <v>101.92307692307692</v>
      </c>
      <c r="I181" s="21">
        <v>577</v>
      </c>
      <c r="J181" s="26">
        <f t="shared" si="36"/>
        <v>107.22913956513658</v>
      </c>
      <c r="K181" s="21">
        <v>588</v>
      </c>
      <c r="L181" s="26">
        <f t="shared" si="29"/>
        <v>101.90641247833622</v>
      </c>
      <c r="M181" s="21">
        <v>600</v>
      </c>
      <c r="N181" s="26">
        <f t="shared" si="33"/>
        <v>102.04081632653062</v>
      </c>
      <c r="O181" s="21">
        <v>610</v>
      </c>
      <c r="P181" s="26">
        <f t="shared" si="32"/>
        <v>101.66666666666666</v>
      </c>
    </row>
    <row r="182" spans="1:16" hidden="1" x14ac:dyDescent="0.2">
      <c r="A182" s="47"/>
      <c r="B182" s="5"/>
      <c r="C182" s="21"/>
      <c r="D182" s="21"/>
      <c r="E182" s="26">
        <f t="shared" si="34"/>
        <v>0</v>
      </c>
      <c r="F182" s="21"/>
      <c r="G182" s="21"/>
      <c r="H182" s="26">
        <f t="shared" si="35"/>
        <v>0</v>
      </c>
      <c r="I182" s="21"/>
      <c r="J182" s="26">
        <f t="shared" si="36"/>
        <v>0</v>
      </c>
      <c r="K182" s="21"/>
      <c r="L182" s="26">
        <f t="shared" si="29"/>
        <v>0</v>
      </c>
      <c r="M182" s="21"/>
      <c r="N182" s="26">
        <f t="shared" si="33"/>
        <v>0</v>
      </c>
      <c r="O182" s="21"/>
      <c r="P182" s="26">
        <f t="shared" si="32"/>
        <v>0</v>
      </c>
    </row>
    <row r="183" spans="1:16" hidden="1" x14ac:dyDescent="0.2">
      <c r="A183" s="48"/>
      <c r="B183" s="5"/>
      <c r="C183" s="21"/>
      <c r="D183" s="21"/>
      <c r="E183" s="26">
        <f t="shared" si="34"/>
        <v>0</v>
      </c>
      <c r="F183" s="21"/>
      <c r="G183" s="21"/>
      <c r="H183" s="26">
        <f t="shared" si="35"/>
        <v>0</v>
      </c>
      <c r="I183" s="21"/>
      <c r="J183" s="26">
        <f t="shared" si="36"/>
        <v>0</v>
      </c>
      <c r="K183" s="21"/>
      <c r="L183" s="26">
        <f t="shared" si="29"/>
        <v>0</v>
      </c>
      <c r="M183" s="21"/>
      <c r="N183" s="26">
        <f t="shared" si="33"/>
        <v>0</v>
      </c>
      <c r="O183" s="21"/>
      <c r="P183" s="26">
        <f t="shared" si="32"/>
        <v>0</v>
      </c>
    </row>
    <row r="184" spans="1:16" hidden="1" x14ac:dyDescent="0.2">
      <c r="A184" s="46">
        <v>16</v>
      </c>
      <c r="B184" s="11" t="s">
        <v>89</v>
      </c>
      <c r="C184" s="22">
        <f>C185+C189+C191+C194+C197+C205</f>
        <v>186762.5</v>
      </c>
      <c r="D184" s="22">
        <f>D185+D189+D191+D194+D197+D205</f>
        <v>197464</v>
      </c>
      <c r="E184" s="26">
        <f t="shared" si="34"/>
        <v>105.7300046850947</v>
      </c>
      <c r="F184" s="22">
        <f>F185+F189+F191+F194+F197+F205</f>
        <v>48139</v>
      </c>
      <c r="G184" s="22">
        <f>G185+G189+G191+G194+G197+G205</f>
        <v>47407</v>
      </c>
      <c r="H184" s="26">
        <f t="shared" si="35"/>
        <v>98.479403394337226</v>
      </c>
      <c r="I184" s="22">
        <f>I185+I189+I191+I194+I197+I205</f>
        <v>199760</v>
      </c>
      <c r="J184" s="26">
        <f t="shared" si="36"/>
        <v>101.16274358870479</v>
      </c>
      <c r="K184" s="22">
        <f>K185+K189+K191+K194+K197+K205</f>
        <v>201150</v>
      </c>
      <c r="L184" s="26">
        <f t="shared" ref="L184:L228" si="37">IF(I184=0,0,K184/I184*100)</f>
        <v>100.69583500200241</v>
      </c>
      <c r="M184" s="22">
        <f>M185+M189+M191+M194+M197+M205</f>
        <v>202838</v>
      </c>
      <c r="N184" s="26">
        <f t="shared" si="33"/>
        <v>100.83917474521502</v>
      </c>
      <c r="O184" s="22">
        <f>O185+O189+O191+O194+O197+O205</f>
        <v>207323</v>
      </c>
      <c r="P184" s="26">
        <f t="shared" si="32"/>
        <v>102.21112414833513</v>
      </c>
    </row>
    <row r="185" spans="1:16" hidden="1" x14ac:dyDescent="0.2">
      <c r="A185" s="47"/>
      <c r="B185" s="5" t="s">
        <v>13</v>
      </c>
      <c r="C185" s="25">
        <f>C186+C187+C188</f>
        <v>126412.5</v>
      </c>
      <c r="D185" s="25">
        <f>D186+D187+D188</f>
        <v>132391.6</v>
      </c>
      <c r="E185" s="26">
        <f t="shared" si="34"/>
        <v>104.72983288836153</v>
      </c>
      <c r="F185" s="33">
        <f>F186+F187+F188</f>
        <v>42433</v>
      </c>
      <c r="G185" s="33">
        <f>G186+G187+G188</f>
        <v>41633</v>
      </c>
      <c r="H185" s="26">
        <f t="shared" si="35"/>
        <v>98.114674899252947</v>
      </c>
      <c r="I185" s="25">
        <f>I186+I187+I188</f>
        <v>134602</v>
      </c>
      <c r="J185" s="26">
        <f t="shared" si="36"/>
        <v>101.66959233063125</v>
      </c>
      <c r="K185" s="25">
        <f>K186+K187+K188</f>
        <v>135366</v>
      </c>
      <c r="L185" s="26">
        <f t="shared" si="37"/>
        <v>100.56759929272967</v>
      </c>
      <c r="M185" s="25">
        <f>M186+M187+M188</f>
        <v>136222</v>
      </c>
      <c r="N185" s="26">
        <f t="shared" si="33"/>
        <v>100.63235967672827</v>
      </c>
      <c r="O185" s="25">
        <f>O186+O187+O188</f>
        <v>139100</v>
      </c>
      <c r="P185" s="26">
        <f t="shared" si="32"/>
        <v>102.11272775322635</v>
      </c>
    </row>
    <row r="186" spans="1:16" hidden="1" x14ac:dyDescent="0.2">
      <c r="A186" s="47"/>
      <c r="B186" s="10" t="s">
        <v>90</v>
      </c>
      <c r="C186" s="21"/>
      <c r="D186" s="21"/>
      <c r="E186" s="26">
        <f t="shared" si="34"/>
        <v>0</v>
      </c>
      <c r="F186" s="21"/>
      <c r="G186" s="21"/>
      <c r="H186" s="26">
        <f t="shared" si="35"/>
        <v>0</v>
      </c>
      <c r="I186" s="21"/>
      <c r="J186" s="26">
        <f t="shared" si="36"/>
        <v>0</v>
      </c>
      <c r="K186" s="21"/>
      <c r="L186" s="26">
        <f t="shared" si="37"/>
        <v>0</v>
      </c>
      <c r="M186" s="21"/>
      <c r="N186" s="26">
        <f t="shared" si="33"/>
        <v>0</v>
      </c>
      <c r="O186" s="21"/>
      <c r="P186" s="26">
        <f t="shared" si="32"/>
        <v>0</v>
      </c>
    </row>
    <row r="187" spans="1:16" hidden="1" x14ac:dyDescent="0.2">
      <c r="A187" s="47"/>
      <c r="B187" s="10" t="s">
        <v>117</v>
      </c>
      <c r="C187" s="21">
        <v>14040</v>
      </c>
      <c r="D187" s="21">
        <v>15280</v>
      </c>
      <c r="E187" s="26">
        <f t="shared" si="34"/>
        <v>108.83190883190883</v>
      </c>
      <c r="F187" s="21"/>
      <c r="G187" s="21"/>
      <c r="H187" s="26">
        <f t="shared" si="35"/>
        <v>0</v>
      </c>
      <c r="I187" s="21">
        <v>15669</v>
      </c>
      <c r="J187" s="26">
        <f t="shared" si="36"/>
        <v>102.5458115183246</v>
      </c>
      <c r="K187" s="21">
        <v>15800</v>
      </c>
      <c r="L187" s="26">
        <f t="shared" si="37"/>
        <v>100.83604569532196</v>
      </c>
      <c r="M187" s="21">
        <v>16100</v>
      </c>
      <c r="N187" s="26">
        <f t="shared" si="33"/>
        <v>101.8987341772152</v>
      </c>
      <c r="O187" s="21">
        <v>16300</v>
      </c>
      <c r="P187" s="26">
        <f t="shared" si="32"/>
        <v>101.24223602484473</v>
      </c>
    </row>
    <row r="188" spans="1:16" hidden="1" x14ac:dyDescent="0.2">
      <c r="A188" s="47"/>
      <c r="B188" s="10" t="s">
        <v>91</v>
      </c>
      <c r="C188" s="21">
        <v>112372.5</v>
      </c>
      <c r="D188" s="21">
        <v>117111.6</v>
      </c>
      <c r="E188" s="26">
        <f t="shared" si="34"/>
        <v>104.21731295468197</v>
      </c>
      <c r="F188" s="50">
        <v>42433</v>
      </c>
      <c r="G188" s="50">
        <v>41633</v>
      </c>
      <c r="H188" s="26">
        <f t="shared" si="35"/>
        <v>98.114674899252947</v>
      </c>
      <c r="I188" s="34">
        <v>118933</v>
      </c>
      <c r="J188" s="26">
        <f t="shared" si="36"/>
        <v>101.55526864973238</v>
      </c>
      <c r="K188" s="21">
        <v>119566</v>
      </c>
      <c r="L188" s="26">
        <f t="shared" si="37"/>
        <v>100.53223243338687</v>
      </c>
      <c r="M188" s="21">
        <v>120122</v>
      </c>
      <c r="N188" s="26">
        <f t="shared" si="33"/>
        <v>100.46501513808272</v>
      </c>
      <c r="O188" s="21">
        <v>122800</v>
      </c>
      <c r="P188" s="26">
        <f t="shared" si="32"/>
        <v>102.22940010988827</v>
      </c>
    </row>
    <row r="189" spans="1:16" ht="21" hidden="1" x14ac:dyDescent="0.2">
      <c r="A189" s="47"/>
      <c r="B189" s="5" t="s">
        <v>18</v>
      </c>
      <c r="C189" s="25">
        <f t="shared" ref="C189:O189" si="38">C190</f>
        <v>6823</v>
      </c>
      <c r="D189" s="25">
        <f t="shared" si="38"/>
        <v>6823</v>
      </c>
      <c r="E189" s="26">
        <f t="shared" si="34"/>
        <v>100</v>
      </c>
      <c r="F189" s="25">
        <f>F190</f>
        <v>0</v>
      </c>
      <c r="G189" s="25">
        <f>G190</f>
        <v>0</v>
      </c>
      <c r="H189" s="26">
        <f t="shared" si="35"/>
        <v>0</v>
      </c>
      <c r="I189" s="25">
        <f t="shared" si="38"/>
        <v>6823</v>
      </c>
      <c r="J189" s="26">
        <f t="shared" si="36"/>
        <v>100</v>
      </c>
      <c r="K189" s="25">
        <f t="shared" si="38"/>
        <v>6900</v>
      </c>
      <c r="L189" s="26">
        <f t="shared" si="37"/>
        <v>101.12853583467682</v>
      </c>
      <c r="M189" s="25">
        <f t="shared" si="38"/>
        <v>7000</v>
      </c>
      <c r="N189" s="26">
        <f t="shared" si="33"/>
        <v>101.44927536231884</v>
      </c>
      <c r="O189" s="25">
        <f t="shared" si="38"/>
        <v>7100</v>
      </c>
      <c r="P189" s="26">
        <f t="shared" si="32"/>
        <v>101.42857142857142</v>
      </c>
    </row>
    <row r="190" spans="1:16" hidden="1" x14ac:dyDescent="0.2">
      <c r="A190" s="47"/>
      <c r="B190" s="10" t="s">
        <v>118</v>
      </c>
      <c r="C190" s="21">
        <v>6823</v>
      </c>
      <c r="D190" s="21">
        <v>6823</v>
      </c>
      <c r="E190" s="26">
        <f t="shared" si="34"/>
        <v>100</v>
      </c>
      <c r="F190" s="21"/>
      <c r="G190" s="21"/>
      <c r="H190" s="26">
        <f t="shared" si="35"/>
        <v>0</v>
      </c>
      <c r="I190" s="21">
        <v>6823</v>
      </c>
      <c r="J190" s="26">
        <f t="shared" si="36"/>
        <v>100</v>
      </c>
      <c r="K190" s="21">
        <v>6900</v>
      </c>
      <c r="L190" s="26">
        <f t="shared" si="37"/>
        <v>101.12853583467682</v>
      </c>
      <c r="M190" s="21">
        <v>7000</v>
      </c>
      <c r="N190" s="26">
        <f t="shared" si="33"/>
        <v>101.44927536231884</v>
      </c>
      <c r="O190" s="21">
        <v>7100</v>
      </c>
      <c r="P190" s="26">
        <f t="shared" si="32"/>
        <v>101.42857142857142</v>
      </c>
    </row>
    <row r="191" spans="1:16" ht="13.5" hidden="1" x14ac:dyDescent="0.2">
      <c r="A191" s="47"/>
      <c r="B191" s="7" t="s">
        <v>103</v>
      </c>
      <c r="C191" s="25">
        <f>C192+C193</f>
        <v>16060</v>
      </c>
      <c r="D191" s="25">
        <f>D192+D193</f>
        <v>16060</v>
      </c>
      <c r="E191" s="26">
        <f t="shared" si="34"/>
        <v>100</v>
      </c>
      <c r="F191" s="25">
        <f>F192+F193</f>
        <v>5398</v>
      </c>
      <c r="G191" s="25">
        <f>G192+G193</f>
        <v>5456</v>
      </c>
      <c r="H191" s="26">
        <f t="shared" si="35"/>
        <v>101.07447202667655</v>
      </c>
      <c r="I191" s="25">
        <f>I192+I193</f>
        <v>16101</v>
      </c>
      <c r="J191" s="26">
        <f t="shared" si="36"/>
        <v>100.25529265255292</v>
      </c>
      <c r="K191" s="25">
        <f>K192+K193</f>
        <v>16239</v>
      </c>
      <c r="L191" s="26">
        <f t="shared" si="37"/>
        <v>100.85708962176263</v>
      </c>
      <c r="M191" s="25">
        <f>M192+M193</f>
        <v>16488</v>
      </c>
      <c r="N191" s="26">
        <f t="shared" si="33"/>
        <v>101.53334564936264</v>
      </c>
      <c r="O191" s="25">
        <f>O192+O193</f>
        <v>17313</v>
      </c>
      <c r="P191" s="26">
        <f t="shared" si="32"/>
        <v>105.00363901018923</v>
      </c>
    </row>
    <row r="192" spans="1:16" hidden="1" x14ac:dyDescent="0.2">
      <c r="A192" s="47"/>
      <c r="B192" s="6" t="s">
        <v>36</v>
      </c>
      <c r="C192" s="21">
        <v>11100</v>
      </c>
      <c r="D192" s="21">
        <v>11100</v>
      </c>
      <c r="E192" s="26">
        <f t="shared" si="34"/>
        <v>100</v>
      </c>
      <c r="F192" s="50">
        <v>3866</v>
      </c>
      <c r="G192" s="50">
        <v>3892</v>
      </c>
      <c r="H192" s="26">
        <f t="shared" si="35"/>
        <v>100.67252974650802</v>
      </c>
      <c r="I192" s="21">
        <v>11123</v>
      </c>
      <c r="J192" s="26">
        <f t="shared" si="36"/>
        <v>100.20720720720722</v>
      </c>
      <c r="K192" s="21">
        <v>11139</v>
      </c>
      <c r="L192" s="26">
        <f t="shared" si="37"/>
        <v>100.14384608468939</v>
      </c>
      <c r="M192" s="21">
        <v>11200</v>
      </c>
      <c r="N192" s="26">
        <f t="shared" si="33"/>
        <v>100.54762546009516</v>
      </c>
      <c r="O192" s="21">
        <v>11680</v>
      </c>
      <c r="P192" s="26">
        <f t="shared" si="32"/>
        <v>104.28571428571429</v>
      </c>
    </row>
    <row r="193" spans="1:16" ht="22.5" hidden="1" x14ac:dyDescent="0.2">
      <c r="A193" s="47"/>
      <c r="B193" s="6" t="s">
        <v>25</v>
      </c>
      <c r="C193" s="21">
        <v>4960</v>
      </c>
      <c r="D193" s="21">
        <v>4960</v>
      </c>
      <c r="E193" s="26">
        <f t="shared" si="34"/>
        <v>100</v>
      </c>
      <c r="F193" s="50">
        <v>1532</v>
      </c>
      <c r="G193" s="50">
        <v>1564</v>
      </c>
      <c r="H193" s="26">
        <f t="shared" si="35"/>
        <v>102.08877284595302</v>
      </c>
      <c r="I193" s="21">
        <v>4978</v>
      </c>
      <c r="J193" s="26">
        <f t="shared" si="36"/>
        <v>100.36290322580645</v>
      </c>
      <c r="K193" s="21">
        <v>5100</v>
      </c>
      <c r="L193" s="26">
        <f t="shared" si="37"/>
        <v>102.45078344716754</v>
      </c>
      <c r="M193" s="21">
        <v>5288</v>
      </c>
      <c r="N193" s="26">
        <f t="shared" si="33"/>
        <v>103.68627450980392</v>
      </c>
      <c r="O193" s="21">
        <v>5633</v>
      </c>
      <c r="P193" s="26">
        <f t="shared" ref="P193:P228" si="39">IF(M193=0,0,O193/M193*100)</f>
        <v>106.52420574886537</v>
      </c>
    </row>
    <row r="194" spans="1:16" hidden="1" x14ac:dyDescent="0.2">
      <c r="A194" s="47"/>
      <c r="B194" s="5" t="s">
        <v>15</v>
      </c>
      <c r="C194" s="25">
        <f>C195</f>
        <v>0</v>
      </c>
      <c r="D194" s="25">
        <f>D195</f>
        <v>0</v>
      </c>
      <c r="E194" s="26">
        <f t="shared" si="34"/>
        <v>0</v>
      </c>
      <c r="F194" s="25">
        <f>F195</f>
        <v>0</v>
      </c>
      <c r="G194" s="25">
        <f>G195</f>
        <v>0</v>
      </c>
      <c r="H194" s="26">
        <f t="shared" si="35"/>
        <v>0</v>
      </c>
      <c r="I194" s="25">
        <f>I195</f>
        <v>0</v>
      </c>
      <c r="J194" s="26">
        <f t="shared" si="36"/>
        <v>0</v>
      </c>
      <c r="K194" s="25">
        <f>K195</f>
        <v>0</v>
      </c>
      <c r="L194" s="26">
        <f t="shared" si="37"/>
        <v>0</v>
      </c>
      <c r="M194" s="25">
        <f>M195</f>
        <v>0</v>
      </c>
      <c r="N194" s="26">
        <f t="shared" si="33"/>
        <v>0</v>
      </c>
      <c r="O194" s="25">
        <f>O195</f>
        <v>0</v>
      </c>
      <c r="P194" s="26">
        <f t="shared" si="39"/>
        <v>0</v>
      </c>
    </row>
    <row r="195" spans="1:16" ht="22.5" hidden="1" x14ac:dyDescent="0.2">
      <c r="A195" s="47"/>
      <c r="B195" s="6" t="s">
        <v>16</v>
      </c>
      <c r="C195" s="25">
        <f>C196</f>
        <v>0</v>
      </c>
      <c r="D195" s="25">
        <f>D196</f>
        <v>0</v>
      </c>
      <c r="E195" s="26">
        <f t="shared" si="34"/>
        <v>0</v>
      </c>
      <c r="F195" s="25">
        <f>F196</f>
        <v>0</v>
      </c>
      <c r="G195" s="25">
        <f>G196</f>
        <v>0</v>
      </c>
      <c r="H195" s="26">
        <f t="shared" si="35"/>
        <v>0</v>
      </c>
      <c r="I195" s="25">
        <f>I196</f>
        <v>0</v>
      </c>
      <c r="J195" s="26">
        <f t="shared" si="36"/>
        <v>0</v>
      </c>
      <c r="K195" s="25">
        <f>K196</f>
        <v>0</v>
      </c>
      <c r="L195" s="26">
        <f t="shared" si="37"/>
        <v>0</v>
      </c>
      <c r="M195" s="25">
        <f>M196</f>
        <v>0</v>
      </c>
      <c r="N195" s="26">
        <f t="shared" si="33"/>
        <v>0</v>
      </c>
      <c r="O195" s="25">
        <f>O196</f>
        <v>0</v>
      </c>
      <c r="P195" s="26">
        <f t="shared" si="39"/>
        <v>0</v>
      </c>
    </row>
    <row r="196" spans="1:16" hidden="1" x14ac:dyDescent="0.2">
      <c r="A196" s="47"/>
      <c r="B196" s="13" t="s">
        <v>92</v>
      </c>
      <c r="C196" s="21"/>
      <c r="D196" s="21"/>
      <c r="E196" s="26">
        <f t="shared" si="34"/>
        <v>0</v>
      </c>
      <c r="F196" s="21"/>
      <c r="G196" s="21"/>
      <c r="H196" s="26">
        <f t="shared" si="35"/>
        <v>0</v>
      </c>
      <c r="I196" s="21"/>
      <c r="J196" s="26">
        <f t="shared" si="36"/>
        <v>0</v>
      </c>
      <c r="K196" s="21"/>
      <c r="L196" s="26">
        <f t="shared" si="37"/>
        <v>0</v>
      </c>
      <c r="M196" s="21"/>
      <c r="N196" s="26">
        <f t="shared" si="33"/>
        <v>0</v>
      </c>
      <c r="O196" s="21"/>
      <c r="P196" s="26">
        <f t="shared" si="39"/>
        <v>0</v>
      </c>
    </row>
    <row r="197" spans="1:16" hidden="1" x14ac:dyDescent="0.2">
      <c r="A197" s="47"/>
      <c r="B197" s="5" t="s">
        <v>22</v>
      </c>
      <c r="C197" s="25">
        <f>C198+C199+C200+C201+C202+C203+C204</f>
        <v>17146</v>
      </c>
      <c r="D197" s="25">
        <f>D198+D199+D200+D201+D202+D203+D204</f>
        <v>20868.400000000001</v>
      </c>
      <c r="E197" s="26">
        <f t="shared" si="34"/>
        <v>121.71001982969788</v>
      </c>
      <c r="F197" s="25">
        <f>F198+F199+F200+F201+F202+F203+F204</f>
        <v>308</v>
      </c>
      <c r="G197" s="25">
        <f>G198+G199+G200+G201+G202+G203+G204</f>
        <v>318</v>
      </c>
      <c r="H197" s="26">
        <f t="shared" si="35"/>
        <v>103.24675324675326</v>
      </c>
      <c r="I197" s="25">
        <f>I198+I199+I200+I201+I202+I203+I204</f>
        <v>20846</v>
      </c>
      <c r="J197" s="26">
        <f t="shared" si="36"/>
        <v>99.892660673554275</v>
      </c>
      <c r="K197" s="25">
        <f>K198+K199+K200+K201+K202+K203+K204</f>
        <v>21190</v>
      </c>
      <c r="L197" s="26">
        <f t="shared" si="37"/>
        <v>101.6501966804183</v>
      </c>
      <c r="M197" s="25">
        <f>M198+M199+M200+M201+M202+M203+M204</f>
        <v>21440</v>
      </c>
      <c r="N197" s="26">
        <f t="shared" si="33"/>
        <v>101.17980179329874</v>
      </c>
      <c r="O197" s="25">
        <f>O198+O199+O200+O201+O202+O203+O204</f>
        <v>21810</v>
      </c>
      <c r="P197" s="26">
        <f t="shared" si="39"/>
        <v>101.72574626865671</v>
      </c>
    </row>
    <row r="198" spans="1:16" hidden="1" x14ac:dyDescent="0.2">
      <c r="A198" s="47"/>
      <c r="B198" s="10" t="s">
        <v>93</v>
      </c>
      <c r="C198" s="21">
        <v>1160</v>
      </c>
      <c r="D198" s="21">
        <v>1160</v>
      </c>
      <c r="E198" s="26">
        <f t="shared" si="34"/>
        <v>100</v>
      </c>
      <c r="F198" s="21"/>
      <c r="G198" s="21"/>
      <c r="H198" s="26">
        <f t="shared" si="35"/>
        <v>0</v>
      </c>
      <c r="I198" s="21">
        <v>1160</v>
      </c>
      <c r="J198" s="26">
        <f t="shared" si="36"/>
        <v>100</v>
      </c>
      <c r="K198" s="21">
        <v>1160</v>
      </c>
      <c r="L198" s="26">
        <f t="shared" si="37"/>
        <v>100</v>
      </c>
      <c r="M198" s="21">
        <v>1160</v>
      </c>
      <c r="N198" s="26">
        <f t="shared" si="33"/>
        <v>100</v>
      </c>
      <c r="O198" s="21">
        <v>1160</v>
      </c>
      <c r="P198" s="26">
        <f t="shared" si="39"/>
        <v>100</v>
      </c>
    </row>
    <row r="199" spans="1:16" hidden="1" x14ac:dyDescent="0.2">
      <c r="A199" s="47"/>
      <c r="B199" s="10" t="s">
        <v>94</v>
      </c>
      <c r="C199" s="21"/>
      <c r="D199" s="21"/>
      <c r="E199" s="26">
        <f t="shared" si="34"/>
        <v>0</v>
      </c>
      <c r="F199" s="21"/>
      <c r="G199" s="21"/>
      <c r="H199" s="26">
        <f t="shared" si="35"/>
        <v>0</v>
      </c>
      <c r="I199" s="21"/>
      <c r="J199" s="26">
        <f t="shared" si="36"/>
        <v>0</v>
      </c>
      <c r="K199" s="21"/>
      <c r="L199" s="26">
        <f t="shared" si="37"/>
        <v>0</v>
      </c>
      <c r="M199" s="21"/>
      <c r="N199" s="26">
        <f t="shared" si="33"/>
        <v>0</v>
      </c>
      <c r="O199" s="21"/>
      <c r="P199" s="26">
        <f t="shared" si="39"/>
        <v>0</v>
      </c>
    </row>
    <row r="200" spans="1:16" hidden="1" x14ac:dyDescent="0.2">
      <c r="A200" s="47"/>
      <c r="B200" s="10" t="s">
        <v>95</v>
      </c>
      <c r="C200" s="21">
        <v>13820</v>
      </c>
      <c r="D200" s="21">
        <v>13820</v>
      </c>
      <c r="E200" s="26">
        <f t="shared" si="34"/>
        <v>100</v>
      </c>
      <c r="F200" s="21"/>
      <c r="G200" s="21"/>
      <c r="H200" s="26">
        <f t="shared" si="35"/>
        <v>0</v>
      </c>
      <c r="I200" s="21">
        <v>13700</v>
      </c>
      <c r="J200" s="26">
        <f t="shared" si="36"/>
        <v>99.131693198263378</v>
      </c>
      <c r="K200" s="21">
        <v>13820</v>
      </c>
      <c r="L200" s="26">
        <f t="shared" si="37"/>
        <v>100.87591240875912</v>
      </c>
      <c r="M200" s="21">
        <v>13820</v>
      </c>
      <c r="N200" s="26">
        <f t="shared" si="33"/>
        <v>100</v>
      </c>
      <c r="O200" s="21">
        <v>13900</v>
      </c>
      <c r="P200" s="26">
        <f t="shared" si="39"/>
        <v>100.57887120115774</v>
      </c>
    </row>
    <row r="201" spans="1:16" hidden="1" x14ac:dyDescent="0.2">
      <c r="A201" s="47"/>
      <c r="B201" s="10" t="s">
        <v>96</v>
      </c>
      <c r="C201" s="21">
        <v>978</v>
      </c>
      <c r="D201" s="21">
        <v>978</v>
      </c>
      <c r="E201" s="26">
        <f t="shared" si="34"/>
        <v>100</v>
      </c>
      <c r="F201" s="21"/>
      <c r="G201" s="21"/>
      <c r="H201" s="26">
        <f t="shared" si="35"/>
        <v>0</v>
      </c>
      <c r="I201" s="21">
        <v>980</v>
      </c>
      <c r="J201" s="26">
        <f t="shared" si="36"/>
        <v>100.20449897750512</v>
      </c>
      <c r="K201" s="21">
        <v>990</v>
      </c>
      <c r="L201" s="26">
        <f t="shared" si="37"/>
        <v>101.0204081632653</v>
      </c>
      <c r="M201" s="21">
        <v>1000</v>
      </c>
      <c r="N201" s="26">
        <f t="shared" si="33"/>
        <v>101.01010101010101</v>
      </c>
      <c r="O201" s="21">
        <v>1000</v>
      </c>
      <c r="P201" s="26">
        <f t="shared" si="39"/>
        <v>100</v>
      </c>
    </row>
    <row r="202" spans="1:16" hidden="1" x14ac:dyDescent="0.2">
      <c r="A202" s="47"/>
      <c r="B202" s="6" t="s">
        <v>102</v>
      </c>
      <c r="C202" s="21">
        <v>1188</v>
      </c>
      <c r="D202" s="21">
        <v>1188</v>
      </c>
      <c r="E202" s="26">
        <f t="shared" si="34"/>
        <v>100</v>
      </c>
      <c r="F202" s="50">
        <v>308</v>
      </c>
      <c r="G202" s="50">
        <v>318</v>
      </c>
      <c r="H202" s="26">
        <f t="shared" si="35"/>
        <v>103.24675324675326</v>
      </c>
      <c r="I202" s="21">
        <v>1200</v>
      </c>
      <c r="J202" s="26">
        <f t="shared" si="36"/>
        <v>101.01010101010101</v>
      </c>
      <c r="K202" s="21">
        <v>1220</v>
      </c>
      <c r="L202" s="26">
        <f t="shared" si="37"/>
        <v>101.66666666666666</v>
      </c>
      <c r="M202" s="21">
        <v>1260</v>
      </c>
      <c r="N202" s="26">
        <f t="shared" si="33"/>
        <v>103.27868852459017</v>
      </c>
      <c r="O202" s="21">
        <v>1300</v>
      </c>
      <c r="P202" s="26">
        <f t="shared" si="39"/>
        <v>103.17460317460319</v>
      </c>
    </row>
    <row r="203" spans="1:16" hidden="1" x14ac:dyDescent="0.2">
      <c r="A203" s="47"/>
      <c r="B203" s="5" t="s">
        <v>124</v>
      </c>
      <c r="C203" s="21"/>
      <c r="D203" s="21">
        <v>2246.4</v>
      </c>
      <c r="E203" s="26">
        <f t="shared" si="34"/>
        <v>0</v>
      </c>
      <c r="F203" s="21"/>
      <c r="G203" s="21"/>
      <c r="H203" s="26">
        <f t="shared" si="35"/>
        <v>0</v>
      </c>
      <c r="I203" s="21">
        <v>2300</v>
      </c>
      <c r="J203" s="26">
        <f t="shared" si="36"/>
        <v>102.3860398860399</v>
      </c>
      <c r="K203" s="21">
        <v>2400</v>
      </c>
      <c r="L203" s="26">
        <f t="shared" si="37"/>
        <v>104.34782608695652</v>
      </c>
      <c r="M203" s="21">
        <v>2500</v>
      </c>
      <c r="N203" s="26">
        <f t="shared" si="33"/>
        <v>104.16666666666667</v>
      </c>
      <c r="O203" s="21">
        <v>2600</v>
      </c>
      <c r="P203" s="26">
        <f t="shared" si="39"/>
        <v>104</v>
      </c>
    </row>
    <row r="204" spans="1:16" hidden="1" x14ac:dyDescent="0.2">
      <c r="A204" s="47"/>
      <c r="B204" s="5" t="s">
        <v>125</v>
      </c>
      <c r="C204" s="21"/>
      <c r="D204" s="21">
        <v>1476</v>
      </c>
      <c r="E204" s="26">
        <f t="shared" si="34"/>
        <v>0</v>
      </c>
      <c r="F204" s="21"/>
      <c r="G204" s="21"/>
      <c r="H204" s="26">
        <f t="shared" si="35"/>
        <v>0</v>
      </c>
      <c r="I204" s="21">
        <v>1506</v>
      </c>
      <c r="J204" s="26">
        <f t="shared" si="36"/>
        <v>102.03252032520325</v>
      </c>
      <c r="K204" s="21">
        <v>1600</v>
      </c>
      <c r="L204" s="26">
        <f t="shared" si="37"/>
        <v>106.24169986719787</v>
      </c>
      <c r="M204" s="21">
        <v>1700</v>
      </c>
      <c r="N204" s="26">
        <f t="shared" si="33"/>
        <v>106.25</v>
      </c>
      <c r="O204" s="21">
        <v>1850</v>
      </c>
      <c r="P204" s="26">
        <f t="shared" si="39"/>
        <v>108.8235294117647</v>
      </c>
    </row>
    <row r="205" spans="1:16" ht="42" hidden="1" x14ac:dyDescent="0.2">
      <c r="A205" s="47"/>
      <c r="B205" s="5" t="s">
        <v>20</v>
      </c>
      <c r="C205" s="25">
        <f t="shared" ref="C205:O205" si="40">C206</f>
        <v>20321</v>
      </c>
      <c r="D205" s="25">
        <f t="shared" si="40"/>
        <v>21321</v>
      </c>
      <c r="E205" s="26">
        <f t="shared" si="34"/>
        <v>104.92101766645344</v>
      </c>
      <c r="F205" s="25">
        <f t="shared" si="40"/>
        <v>0</v>
      </c>
      <c r="G205" s="25">
        <f t="shared" si="40"/>
        <v>0</v>
      </c>
      <c r="H205" s="26">
        <f t="shared" si="35"/>
        <v>0</v>
      </c>
      <c r="I205" s="25">
        <f t="shared" si="40"/>
        <v>21388</v>
      </c>
      <c r="J205" s="26">
        <f t="shared" si="36"/>
        <v>100.31424417241217</v>
      </c>
      <c r="K205" s="25">
        <f t="shared" si="40"/>
        <v>21455</v>
      </c>
      <c r="L205" s="26">
        <f t="shared" si="37"/>
        <v>100.31325977183468</v>
      </c>
      <c r="M205" s="25">
        <f t="shared" si="40"/>
        <v>21688</v>
      </c>
      <c r="N205" s="26">
        <f t="shared" si="33"/>
        <v>101.08599394080633</v>
      </c>
      <c r="O205" s="25">
        <f t="shared" si="40"/>
        <v>22000</v>
      </c>
      <c r="P205" s="26">
        <f t="shared" si="39"/>
        <v>101.43858354850607</v>
      </c>
    </row>
    <row r="206" spans="1:16" hidden="1" x14ac:dyDescent="0.2">
      <c r="A206" s="48"/>
      <c r="B206" s="10" t="s">
        <v>97</v>
      </c>
      <c r="C206" s="21">
        <v>20321</v>
      </c>
      <c r="D206" s="21">
        <v>21321</v>
      </c>
      <c r="E206" s="26">
        <f t="shared" si="34"/>
        <v>104.92101766645344</v>
      </c>
      <c r="F206" s="21"/>
      <c r="G206" s="21"/>
      <c r="H206" s="26">
        <f t="shared" si="35"/>
        <v>0</v>
      </c>
      <c r="I206" s="21">
        <v>21388</v>
      </c>
      <c r="J206" s="26">
        <f t="shared" si="36"/>
        <v>100.31424417241217</v>
      </c>
      <c r="K206" s="21">
        <v>21455</v>
      </c>
      <c r="L206" s="26">
        <f t="shared" si="37"/>
        <v>100.31325977183468</v>
      </c>
      <c r="M206" s="21">
        <v>21688</v>
      </c>
      <c r="N206" s="26">
        <f t="shared" si="33"/>
        <v>101.08599394080633</v>
      </c>
      <c r="O206" s="21">
        <v>22000</v>
      </c>
      <c r="P206" s="26">
        <f t="shared" si="39"/>
        <v>101.43858354850607</v>
      </c>
    </row>
    <row r="207" spans="1:16" hidden="1" x14ac:dyDescent="0.2">
      <c r="A207" s="46">
        <v>17</v>
      </c>
      <c r="B207" s="11" t="s">
        <v>98</v>
      </c>
      <c r="C207" s="22">
        <f>C208+C210+C213+C217</f>
        <v>117330.2</v>
      </c>
      <c r="D207" s="22">
        <f>D208+D210+D213+D217</f>
        <v>186807.2</v>
      </c>
      <c r="E207" s="26">
        <f t="shared" si="34"/>
        <v>159.21493358061267</v>
      </c>
      <c r="F207" s="22">
        <f>F208+F210+F213+F217</f>
        <v>46194</v>
      </c>
      <c r="G207" s="22">
        <f>G208+G210+G213+G217</f>
        <v>55826</v>
      </c>
      <c r="H207" s="26">
        <f t="shared" si="35"/>
        <v>120.85119279560116</v>
      </c>
      <c r="I207" s="22">
        <f>I208+I210+I213+I217</f>
        <v>188049</v>
      </c>
      <c r="J207" s="26">
        <f t="shared" si="36"/>
        <v>100.66474953856168</v>
      </c>
      <c r="K207" s="22">
        <f>K208+K210+K213+K217</f>
        <v>190452</v>
      </c>
      <c r="L207" s="26">
        <f t="shared" si="37"/>
        <v>101.27785843051544</v>
      </c>
      <c r="M207" s="22">
        <f>M208+M210+M213+M217</f>
        <v>193266</v>
      </c>
      <c r="N207" s="26">
        <f t="shared" ref="N207:N228" si="41">IF(K207=0,0,M207/K207*100)</f>
        <v>101.4775376472812</v>
      </c>
      <c r="O207" s="22">
        <f>O208+O210+O213+O217</f>
        <v>198450</v>
      </c>
      <c r="P207" s="26">
        <f t="shared" si="39"/>
        <v>102.68231349538976</v>
      </c>
    </row>
    <row r="208" spans="1:16" hidden="1" x14ac:dyDescent="0.2">
      <c r="A208" s="47"/>
      <c r="B208" s="5" t="s">
        <v>13</v>
      </c>
      <c r="C208" s="25">
        <f t="shared" ref="C208:O208" si="42">C209</f>
        <v>105260.2</v>
      </c>
      <c r="D208" s="25">
        <f t="shared" si="42"/>
        <v>174701.2</v>
      </c>
      <c r="E208" s="26">
        <f t="shared" si="34"/>
        <v>165.97080377958622</v>
      </c>
      <c r="F208" s="25">
        <f>F209</f>
        <v>44074</v>
      </c>
      <c r="G208" s="25">
        <f>G209</f>
        <v>53688</v>
      </c>
      <c r="H208" s="26">
        <f t="shared" si="35"/>
        <v>121.81331397195625</v>
      </c>
      <c r="I208" s="25">
        <f t="shared" si="42"/>
        <v>175801</v>
      </c>
      <c r="J208" s="26">
        <f t="shared" si="36"/>
        <v>100.62953202382123</v>
      </c>
      <c r="K208" s="25">
        <f t="shared" si="42"/>
        <v>177902</v>
      </c>
      <c r="L208" s="26">
        <f t="shared" si="37"/>
        <v>101.19510127928737</v>
      </c>
      <c r="M208" s="25">
        <f t="shared" si="42"/>
        <v>180300</v>
      </c>
      <c r="N208" s="26">
        <f t="shared" si="41"/>
        <v>101.3479331317242</v>
      </c>
      <c r="O208" s="25">
        <f t="shared" si="42"/>
        <v>185000</v>
      </c>
      <c r="P208" s="26">
        <f t="shared" si="39"/>
        <v>102.60676650027732</v>
      </c>
    </row>
    <row r="209" spans="1:16" hidden="1" x14ac:dyDescent="0.2">
      <c r="A209" s="47"/>
      <c r="B209" s="10" t="s">
        <v>99</v>
      </c>
      <c r="C209" s="21">
        <v>105260.2</v>
      </c>
      <c r="D209" s="21">
        <v>174701.2</v>
      </c>
      <c r="E209" s="26">
        <f t="shared" si="34"/>
        <v>165.97080377958622</v>
      </c>
      <c r="F209" s="21">
        <v>44074</v>
      </c>
      <c r="G209" s="21">
        <v>53688</v>
      </c>
      <c r="H209" s="26">
        <f t="shared" si="35"/>
        <v>121.81331397195625</v>
      </c>
      <c r="I209" s="21">
        <v>175801</v>
      </c>
      <c r="J209" s="26">
        <f t="shared" si="36"/>
        <v>100.62953202382123</v>
      </c>
      <c r="K209" s="21">
        <v>177902</v>
      </c>
      <c r="L209" s="26">
        <f t="shared" si="37"/>
        <v>101.19510127928737</v>
      </c>
      <c r="M209" s="21">
        <v>180300</v>
      </c>
      <c r="N209" s="26">
        <f t="shared" si="41"/>
        <v>101.3479331317242</v>
      </c>
      <c r="O209" s="21">
        <v>185000</v>
      </c>
      <c r="P209" s="26">
        <f t="shared" si="39"/>
        <v>102.60676650027732</v>
      </c>
    </row>
    <row r="210" spans="1:16" ht="13.5" hidden="1" x14ac:dyDescent="0.2">
      <c r="A210" s="47"/>
      <c r="B210" s="7" t="s">
        <v>103</v>
      </c>
      <c r="C210" s="25">
        <f>C211+C212</f>
        <v>5382</v>
      </c>
      <c r="D210" s="25">
        <f>D211+D212</f>
        <v>5396</v>
      </c>
      <c r="E210" s="26">
        <f t="shared" si="34"/>
        <v>100.26012634708287</v>
      </c>
      <c r="F210" s="25">
        <f>F211+F212</f>
        <v>1864</v>
      </c>
      <c r="G210" s="25">
        <f>G211+G212</f>
        <v>1880</v>
      </c>
      <c r="H210" s="26">
        <f t="shared" si="35"/>
        <v>100.85836909871244</v>
      </c>
      <c r="I210" s="25">
        <f>I211+I212</f>
        <v>5408</v>
      </c>
      <c r="J210" s="26">
        <f t="shared" si="36"/>
        <v>100.22238695329875</v>
      </c>
      <c r="K210" s="25">
        <f>K211+K212</f>
        <v>5550</v>
      </c>
      <c r="L210" s="26">
        <f t="shared" si="37"/>
        <v>102.62573964497041</v>
      </c>
      <c r="M210" s="25">
        <f>M211+M212</f>
        <v>5800</v>
      </c>
      <c r="N210" s="26">
        <f t="shared" si="41"/>
        <v>104.5045045045045</v>
      </c>
      <c r="O210" s="25">
        <f>O211+O212</f>
        <v>6100</v>
      </c>
      <c r="P210" s="26">
        <f t="shared" si="39"/>
        <v>105.17241379310344</v>
      </c>
    </row>
    <row r="211" spans="1:16" hidden="1" x14ac:dyDescent="0.2">
      <c r="A211" s="47"/>
      <c r="B211" s="6" t="s">
        <v>36</v>
      </c>
      <c r="C211" s="21">
        <v>4297</v>
      </c>
      <c r="D211" s="21">
        <v>4300</v>
      </c>
      <c r="E211" s="26">
        <f t="shared" si="34"/>
        <v>100.06981615080288</v>
      </c>
      <c r="F211" s="50">
        <v>1522</v>
      </c>
      <c r="G211" s="50">
        <v>1534</v>
      </c>
      <c r="H211" s="26">
        <f t="shared" si="35"/>
        <v>100.78843626806832</v>
      </c>
      <c r="I211" s="21">
        <v>4308</v>
      </c>
      <c r="J211" s="26">
        <f t="shared" si="36"/>
        <v>100.18604651162791</v>
      </c>
      <c r="K211" s="21">
        <v>4400</v>
      </c>
      <c r="L211" s="26">
        <f t="shared" si="37"/>
        <v>102.1355617455896</v>
      </c>
      <c r="M211" s="21">
        <v>4600</v>
      </c>
      <c r="N211" s="26">
        <f t="shared" si="41"/>
        <v>104.54545454545455</v>
      </c>
      <c r="O211" s="21">
        <v>4800</v>
      </c>
      <c r="P211" s="26">
        <f t="shared" si="39"/>
        <v>104.34782608695652</v>
      </c>
    </row>
    <row r="212" spans="1:16" ht="22.5" hidden="1" x14ac:dyDescent="0.2">
      <c r="A212" s="47"/>
      <c r="B212" s="6" t="s">
        <v>25</v>
      </c>
      <c r="C212" s="21">
        <v>1085</v>
      </c>
      <c r="D212" s="21">
        <v>1096</v>
      </c>
      <c r="E212" s="26">
        <f t="shared" si="34"/>
        <v>101.01382488479263</v>
      </c>
      <c r="F212" s="50">
        <v>342</v>
      </c>
      <c r="G212" s="50">
        <v>346</v>
      </c>
      <c r="H212" s="26">
        <f t="shared" si="35"/>
        <v>101.16959064327486</v>
      </c>
      <c r="I212" s="21">
        <v>1100</v>
      </c>
      <c r="J212" s="26">
        <f t="shared" si="36"/>
        <v>100.36496350364963</v>
      </c>
      <c r="K212" s="21">
        <v>1150</v>
      </c>
      <c r="L212" s="26">
        <f t="shared" si="37"/>
        <v>104.54545454545455</v>
      </c>
      <c r="M212" s="21">
        <v>1200</v>
      </c>
      <c r="N212" s="26">
        <f t="shared" si="41"/>
        <v>104.34782608695652</v>
      </c>
      <c r="O212" s="21">
        <v>1300</v>
      </c>
      <c r="P212" s="26">
        <f t="shared" si="39"/>
        <v>108.33333333333333</v>
      </c>
    </row>
    <row r="213" spans="1:16" hidden="1" x14ac:dyDescent="0.2">
      <c r="A213" s="47"/>
      <c r="B213" s="5" t="s">
        <v>22</v>
      </c>
      <c r="C213" s="25">
        <f>C214+C215+C216</f>
        <v>728</v>
      </c>
      <c r="D213" s="25">
        <f>D214+D215+D216</f>
        <v>730</v>
      </c>
      <c r="E213" s="26">
        <f t="shared" ref="E213:E228" si="43">IF(C213=0,0,D213/C213*100)</f>
        <v>100.27472527472527</v>
      </c>
      <c r="F213" s="25">
        <f>F214+F215+F216</f>
        <v>256</v>
      </c>
      <c r="G213" s="25">
        <f>G214+G215+G216</f>
        <v>258</v>
      </c>
      <c r="H213" s="26">
        <f t="shared" ref="H213:H228" si="44">IF(F213=0,0,G213/F213*100)</f>
        <v>100.78125</v>
      </c>
      <c r="I213" s="25">
        <f>I214+I215+I216</f>
        <v>740</v>
      </c>
      <c r="J213" s="26">
        <f t="shared" si="36"/>
        <v>101.36986301369863</v>
      </c>
      <c r="K213" s="25">
        <f>K214+K215+K216</f>
        <v>750</v>
      </c>
      <c r="L213" s="26">
        <f t="shared" si="37"/>
        <v>101.35135135135135</v>
      </c>
      <c r="M213" s="25">
        <f>M214+M215+M216</f>
        <v>766</v>
      </c>
      <c r="N213" s="26">
        <f t="shared" si="41"/>
        <v>102.13333333333334</v>
      </c>
      <c r="O213" s="25">
        <f>O214+O215+O216</f>
        <v>800</v>
      </c>
      <c r="P213" s="26">
        <f t="shared" si="39"/>
        <v>104.43864229765015</v>
      </c>
    </row>
    <row r="214" spans="1:16" hidden="1" x14ac:dyDescent="0.2">
      <c r="A214" s="47"/>
      <c r="B214" s="6" t="s">
        <v>102</v>
      </c>
      <c r="C214" s="21">
        <v>728</v>
      </c>
      <c r="D214" s="21">
        <v>730</v>
      </c>
      <c r="E214" s="26">
        <f t="shared" si="43"/>
        <v>100.27472527472527</v>
      </c>
      <c r="F214" s="50">
        <v>256</v>
      </c>
      <c r="G214" s="50">
        <v>258</v>
      </c>
      <c r="H214" s="26">
        <f t="shared" si="44"/>
        <v>100.78125</v>
      </c>
      <c r="I214" s="21">
        <v>740</v>
      </c>
      <c r="J214" s="26">
        <f t="shared" si="36"/>
        <v>101.36986301369863</v>
      </c>
      <c r="K214" s="21">
        <v>750</v>
      </c>
      <c r="L214" s="26">
        <f t="shared" si="37"/>
        <v>101.35135135135135</v>
      </c>
      <c r="M214" s="21">
        <v>766</v>
      </c>
      <c r="N214" s="26">
        <f t="shared" si="41"/>
        <v>102.13333333333334</v>
      </c>
      <c r="O214" s="21">
        <v>800</v>
      </c>
      <c r="P214" s="26">
        <f t="shared" si="39"/>
        <v>104.43864229765015</v>
      </c>
    </row>
    <row r="215" spans="1:16" hidden="1" x14ac:dyDescent="0.2">
      <c r="A215" s="47"/>
      <c r="B215" s="5"/>
      <c r="C215" s="21"/>
      <c r="D215" s="21"/>
      <c r="E215" s="26">
        <f t="shared" si="43"/>
        <v>0</v>
      </c>
      <c r="F215" s="21"/>
      <c r="G215" s="21"/>
      <c r="H215" s="26">
        <f t="shared" si="44"/>
        <v>0</v>
      </c>
      <c r="I215" s="21"/>
      <c r="J215" s="26">
        <f t="shared" si="36"/>
        <v>0</v>
      </c>
      <c r="K215" s="21"/>
      <c r="L215" s="26">
        <f t="shared" si="37"/>
        <v>0</v>
      </c>
      <c r="M215" s="21"/>
      <c r="N215" s="26">
        <f t="shared" si="41"/>
        <v>0</v>
      </c>
      <c r="O215" s="21"/>
      <c r="P215" s="26">
        <f t="shared" si="39"/>
        <v>0</v>
      </c>
    </row>
    <row r="216" spans="1:16" hidden="1" x14ac:dyDescent="0.2">
      <c r="A216" s="47"/>
      <c r="B216" s="5"/>
      <c r="C216" s="21"/>
      <c r="D216" s="21"/>
      <c r="E216" s="26">
        <f t="shared" si="43"/>
        <v>0</v>
      </c>
      <c r="F216" s="21"/>
      <c r="G216" s="21"/>
      <c r="H216" s="26">
        <f t="shared" si="44"/>
        <v>0</v>
      </c>
      <c r="I216" s="21"/>
      <c r="J216" s="26">
        <f t="shared" si="36"/>
        <v>0</v>
      </c>
      <c r="K216" s="21"/>
      <c r="L216" s="26">
        <f t="shared" si="37"/>
        <v>0</v>
      </c>
      <c r="M216" s="21"/>
      <c r="N216" s="26">
        <f t="shared" si="41"/>
        <v>0</v>
      </c>
      <c r="O216" s="21"/>
      <c r="P216" s="26">
        <f t="shared" si="39"/>
        <v>0</v>
      </c>
    </row>
    <row r="217" spans="1:16" hidden="1" x14ac:dyDescent="0.2">
      <c r="A217" s="47"/>
      <c r="B217" s="5" t="s">
        <v>14</v>
      </c>
      <c r="C217" s="25">
        <f t="shared" ref="C217:O217" si="45">C218</f>
        <v>5960</v>
      </c>
      <c r="D217" s="25">
        <f t="shared" si="45"/>
        <v>5980</v>
      </c>
      <c r="E217" s="26">
        <f t="shared" si="43"/>
        <v>100.33557046979867</v>
      </c>
      <c r="F217" s="25">
        <f>F218</f>
        <v>0</v>
      </c>
      <c r="G217" s="25">
        <f>G218</f>
        <v>0</v>
      </c>
      <c r="H217" s="26">
        <f t="shared" si="44"/>
        <v>0</v>
      </c>
      <c r="I217" s="25">
        <f t="shared" si="45"/>
        <v>6100</v>
      </c>
      <c r="J217" s="26">
        <f t="shared" si="36"/>
        <v>102.00668896321071</v>
      </c>
      <c r="K217" s="25">
        <f t="shared" si="45"/>
        <v>6250</v>
      </c>
      <c r="L217" s="26">
        <f t="shared" si="37"/>
        <v>102.45901639344261</v>
      </c>
      <c r="M217" s="25">
        <f t="shared" si="45"/>
        <v>6400</v>
      </c>
      <c r="N217" s="26">
        <f t="shared" si="41"/>
        <v>102.4</v>
      </c>
      <c r="O217" s="25">
        <f t="shared" si="45"/>
        <v>6550</v>
      </c>
      <c r="P217" s="26">
        <f t="shared" si="39"/>
        <v>102.34375</v>
      </c>
    </row>
    <row r="218" spans="1:16" hidden="1" x14ac:dyDescent="0.2">
      <c r="A218" s="48"/>
      <c r="B218" s="10" t="s">
        <v>100</v>
      </c>
      <c r="C218" s="21">
        <v>5960</v>
      </c>
      <c r="D218" s="21">
        <v>5980</v>
      </c>
      <c r="E218" s="26">
        <f t="shared" si="43"/>
        <v>100.33557046979867</v>
      </c>
      <c r="F218" s="21"/>
      <c r="G218" s="21"/>
      <c r="H218" s="26">
        <f t="shared" si="44"/>
        <v>0</v>
      </c>
      <c r="I218" s="21">
        <v>6100</v>
      </c>
      <c r="J218" s="26">
        <f t="shared" si="36"/>
        <v>102.00668896321071</v>
      </c>
      <c r="K218" s="21">
        <v>6250</v>
      </c>
      <c r="L218" s="26">
        <f t="shared" si="37"/>
        <v>102.45901639344261</v>
      </c>
      <c r="M218" s="21">
        <v>6400</v>
      </c>
      <c r="N218" s="26">
        <f t="shared" si="41"/>
        <v>102.4</v>
      </c>
      <c r="O218" s="21">
        <v>6550</v>
      </c>
      <c r="P218" s="26">
        <f t="shared" si="39"/>
        <v>102.34375</v>
      </c>
    </row>
    <row r="219" spans="1:16" hidden="1" x14ac:dyDescent="0.2">
      <c r="A219" s="46">
        <v>18</v>
      </c>
      <c r="B219" s="11" t="s">
        <v>101</v>
      </c>
      <c r="C219" s="22">
        <f>C222+C225+C220</f>
        <v>3714.5</v>
      </c>
      <c r="D219" s="22">
        <f>D222+D225+D220</f>
        <v>3906.6</v>
      </c>
      <c r="E219" s="26">
        <f t="shared" si="43"/>
        <v>105.17162471395881</v>
      </c>
      <c r="F219" s="22">
        <f>F222+F225+F220</f>
        <v>1262</v>
      </c>
      <c r="G219" s="22">
        <f>G222+G225+G220</f>
        <v>1307</v>
      </c>
      <c r="H219" s="26">
        <f t="shared" si="44"/>
        <v>103.56576862123615</v>
      </c>
      <c r="I219" s="22">
        <f>I222+I225+I220</f>
        <v>3980</v>
      </c>
      <c r="J219" s="26">
        <f t="shared" si="36"/>
        <v>101.87887165309988</v>
      </c>
      <c r="K219" s="22">
        <f>K222+K225+K220</f>
        <v>4120</v>
      </c>
      <c r="L219" s="26">
        <f t="shared" si="37"/>
        <v>103.5175879396985</v>
      </c>
      <c r="M219" s="22">
        <f>M222+M225+M220</f>
        <v>4250</v>
      </c>
      <c r="N219" s="26">
        <f t="shared" si="41"/>
        <v>103.15533980582525</v>
      </c>
      <c r="O219" s="22">
        <f>O222+O225+O220</f>
        <v>4480</v>
      </c>
      <c r="P219" s="26">
        <f t="shared" si="39"/>
        <v>105.41176470588236</v>
      </c>
    </row>
    <row r="220" spans="1:16" ht="42" hidden="1" x14ac:dyDescent="0.2">
      <c r="A220" s="47"/>
      <c r="B220" s="5" t="s">
        <v>20</v>
      </c>
      <c r="C220" s="25">
        <f t="shared" ref="C220:O220" si="46">C221</f>
        <v>0</v>
      </c>
      <c r="D220" s="25">
        <f t="shared" si="46"/>
        <v>0</v>
      </c>
      <c r="E220" s="26">
        <f t="shared" si="43"/>
        <v>0</v>
      </c>
      <c r="F220" s="25">
        <f t="shared" si="46"/>
        <v>0</v>
      </c>
      <c r="G220" s="25">
        <f t="shared" si="46"/>
        <v>0</v>
      </c>
      <c r="H220" s="26">
        <f t="shared" si="44"/>
        <v>0</v>
      </c>
      <c r="I220" s="25">
        <f t="shared" si="46"/>
        <v>0</v>
      </c>
      <c r="J220" s="26">
        <f t="shared" si="36"/>
        <v>0</v>
      </c>
      <c r="K220" s="25">
        <f t="shared" si="46"/>
        <v>0</v>
      </c>
      <c r="L220" s="26">
        <f t="shared" si="37"/>
        <v>0</v>
      </c>
      <c r="M220" s="25">
        <f t="shared" si="46"/>
        <v>0</v>
      </c>
      <c r="N220" s="26">
        <f t="shared" si="41"/>
        <v>0</v>
      </c>
      <c r="O220" s="25">
        <f t="shared" si="46"/>
        <v>0</v>
      </c>
      <c r="P220" s="26">
        <f t="shared" si="39"/>
        <v>0</v>
      </c>
    </row>
    <row r="221" spans="1:16" hidden="1" x14ac:dyDescent="0.2">
      <c r="A221" s="47"/>
      <c r="B221" s="10" t="s">
        <v>121</v>
      </c>
      <c r="C221" s="21"/>
      <c r="D221" s="21"/>
      <c r="E221" s="26">
        <f t="shared" si="43"/>
        <v>0</v>
      </c>
      <c r="F221" s="21"/>
      <c r="G221" s="21"/>
      <c r="H221" s="26">
        <f t="shared" si="44"/>
        <v>0</v>
      </c>
      <c r="I221" s="21"/>
      <c r="J221" s="26">
        <f t="shared" si="36"/>
        <v>0</v>
      </c>
      <c r="K221" s="21"/>
      <c r="L221" s="26">
        <f t="shared" si="37"/>
        <v>0</v>
      </c>
      <c r="M221" s="21"/>
      <c r="N221" s="26">
        <f t="shared" si="41"/>
        <v>0</v>
      </c>
      <c r="O221" s="21"/>
      <c r="P221" s="26">
        <f t="shared" si="39"/>
        <v>0</v>
      </c>
    </row>
    <row r="222" spans="1:16" ht="13.5" hidden="1" x14ac:dyDescent="0.2">
      <c r="A222" s="47"/>
      <c r="B222" s="7" t="s">
        <v>103</v>
      </c>
      <c r="C222" s="25">
        <f>C223+C224</f>
        <v>2990.5</v>
      </c>
      <c r="D222" s="25">
        <f>D223+D224</f>
        <v>3176.6</v>
      </c>
      <c r="E222" s="26">
        <f t="shared" si="43"/>
        <v>106.22303962548068</v>
      </c>
      <c r="F222" s="25">
        <f>F223+F224</f>
        <v>1019</v>
      </c>
      <c r="G222" s="25">
        <f>G223+G224</f>
        <v>1052</v>
      </c>
      <c r="H222" s="26">
        <f t="shared" si="44"/>
        <v>103.23846908734053</v>
      </c>
      <c r="I222" s="25">
        <f>I223+I224</f>
        <v>3250</v>
      </c>
      <c r="J222" s="26">
        <f t="shared" si="36"/>
        <v>102.31064660328653</v>
      </c>
      <c r="K222" s="25">
        <f>K223+K224</f>
        <v>3380</v>
      </c>
      <c r="L222" s="26">
        <f t="shared" si="37"/>
        <v>104</v>
      </c>
      <c r="M222" s="25">
        <f>M223+M224</f>
        <v>3500</v>
      </c>
      <c r="N222" s="26">
        <f t="shared" si="41"/>
        <v>103.55029585798816</v>
      </c>
      <c r="O222" s="25">
        <f>O223+O224</f>
        <v>3700</v>
      </c>
      <c r="P222" s="26">
        <f t="shared" si="39"/>
        <v>105.71428571428572</v>
      </c>
    </row>
    <row r="223" spans="1:16" ht="22.5" hidden="1" x14ac:dyDescent="0.2">
      <c r="A223" s="47"/>
      <c r="B223" s="6" t="s">
        <v>25</v>
      </c>
      <c r="C223" s="21">
        <v>592</v>
      </c>
      <c r="D223" s="21">
        <v>646</v>
      </c>
      <c r="E223" s="26">
        <f t="shared" si="43"/>
        <v>109.12162162162163</v>
      </c>
      <c r="F223" s="50">
        <v>189</v>
      </c>
      <c r="G223" s="50">
        <v>196</v>
      </c>
      <c r="H223" s="26">
        <f t="shared" si="44"/>
        <v>103.7037037037037</v>
      </c>
      <c r="I223" s="21">
        <v>650</v>
      </c>
      <c r="J223" s="26">
        <f t="shared" si="36"/>
        <v>100.61919504643964</v>
      </c>
      <c r="K223" s="21">
        <v>680</v>
      </c>
      <c r="L223" s="26">
        <f t="shared" si="37"/>
        <v>104.61538461538463</v>
      </c>
      <c r="M223" s="21">
        <v>700</v>
      </c>
      <c r="N223" s="26">
        <f t="shared" si="41"/>
        <v>102.94117647058823</v>
      </c>
      <c r="O223" s="21">
        <v>750</v>
      </c>
      <c r="P223" s="26">
        <f t="shared" si="39"/>
        <v>107.14285714285714</v>
      </c>
    </row>
    <row r="224" spans="1:16" hidden="1" x14ac:dyDescent="0.2">
      <c r="A224" s="47"/>
      <c r="B224" s="6" t="s">
        <v>36</v>
      </c>
      <c r="C224" s="21">
        <v>2398.5</v>
      </c>
      <c r="D224" s="21">
        <v>2530.6</v>
      </c>
      <c r="E224" s="26">
        <f t="shared" si="43"/>
        <v>105.50760892224307</v>
      </c>
      <c r="F224" s="50">
        <v>830</v>
      </c>
      <c r="G224" s="50">
        <v>856</v>
      </c>
      <c r="H224" s="26">
        <f t="shared" si="44"/>
        <v>103.13253012048193</v>
      </c>
      <c r="I224" s="21">
        <v>2600</v>
      </c>
      <c r="J224" s="26">
        <f t="shared" si="36"/>
        <v>102.742432624674</v>
      </c>
      <c r="K224" s="21">
        <v>2700</v>
      </c>
      <c r="L224" s="26">
        <f t="shared" si="37"/>
        <v>103.84615384615385</v>
      </c>
      <c r="M224" s="21">
        <v>2800</v>
      </c>
      <c r="N224" s="26">
        <f t="shared" si="41"/>
        <v>103.7037037037037</v>
      </c>
      <c r="O224" s="21">
        <v>2950</v>
      </c>
      <c r="P224" s="26">
        <f t="shared" si="39"/>
        <v>105.35714285714286</v>
      </c>
    </row>
    <row r="225" spans="1:16" hidden="1" x14ac:dyDescent="0.2">
      <c r="A225" s="47"/>
      <c r="B225" s="5" t="s">
        <v>22</v>
      </c>
      <c r="C225" s="25">
        <f>C226+C227+C228</f>
        <v>724</v>
      </c>
      <c r="D225" s="25">
        <f>D226+D227+D228</f>
        <v>730</v>
      </c>
      <c r="E225" s="26">
        <f t="shared" si="43"/>
        <v>100.82872928176796</v>
      </c>
      <c r="F225" s="25">
        <f>F226+F227+F228</f>
        <v>243</v>
      </c>
      <c r="G225" s="25">
        <f>G226+G227+G228</f>
        <v>255</v>
      </c>
      <c r="H225" s="26">
        <f t="shared" si="44"/>
        <v>104.93827160493827</v>
      </c>
      <c r="I225" s="25">
        <f>I226+I227+I228</f>
        <v>730</v>
      </c>
      <c r="J225" s="26">
        <f t="shared" si="36"/>
        <v>100</v>
      </c>
      <c r="K225" s="25">
        <f>K226+K227+K228</f>
        <v>740</v>
      </c>
      <c r="L225" s="26">
        <f t="shared" si="37"/>
        <v>101.36986301369863</v>
      </c>
      <c r="M225" s="25">
        <f>M226+M227+M228</f>
        <v>750</v>
      </c>
      <c r="N225" s="26">
        <f t="shared" si="41"/>
        <v>101.35135135135135</v>
      </c>
      <c r="O225" s="25">
        <f>O226+O227+O228</f>
        <v>780</v>
      </c>
      <c r="P225" s="26">
        <f t="shared" si="39"/>
        <v>104</v>
      </c>
    </row>
    <row r="226" spans="1:16" hidden="1" x14ac:dyDescent="0.2">
      <c r="A226" s="47"/>
      <c r="B226" s="6" t="s">
        <v>102</v>
      </c>
      <c r="C226" s="21">
        <v>724</v>
      </c>
      <c r="D226" s="21">
        <v>730</v>
      </c>
      <c r="E226" s="26">
        <f t="shared" si="43"/>
        <v>100.82872928176796</v>
      </c>
      <c r="F226" s="50">
        <v>243</v>
      </c>
      <c r="G226" s="50">
        <v>255</v>
      </c>
      <c r="H226" s="26">
        <f t="shared" si="44"/>
        <v>104.93827160493827</v>
      </c>
      <c r="I226" s="21">
        <v>730</v>
      </c>
      <c r="J226" s="26">
        <f t="shared" si="36"/>
        <v>100</v>
      </c>
      <c r="K226" s="21">
        <v>740</v>
      </c>
      <c r="L226" s="26">
        <f t="shared" si="37"/>
        <v>101.36986301369863</v>
      </c>
      <c r="M226" s="21">
        <v>750</v>
      </c>
      <c r="N226" s="26">
        <f t="shared" si="41"/>
        <v>101.35135135135135</v>
      </c>
      <c r="O226" s="21">
        <v>780</v>
      </c>
      <c r="P226" s="26">
        <f t="shared" si="39"/>
        <v>104</v>
      </c>
    </row>
    <row r="227" spans="1:16" hidden="1" x14ac:dyDescent="0.2">
      <c r="A227" s="47"/>
      <c r="B227" s="10"/>
      <c r="C227" s="34"/>
      <c r="D227" s="34"/>
      <c r="E227" s="26">
        <f t="shared" si="43"/>
        <v>0</v>
      </c>
      <c r="F227" s="34"/>
      <c r="G227" s="34"/>
      <c r="H227" s="26">
        <f t="shared" si="44"/>
        <v>0</v>
      </c>
      <c r="I227" s="34"/>
      <c r="J227" s="26">
        <f t="shared" si="36"/>
        <v>0</v>
      </c>
      <c r="K227" s="34"/>
      <c r="L227" s="26">
        <f t="shared" si="37"/>
        <v>0</v>
      </c>
      <c r="M227" s="34"/>
      <c r="N227" s="26">
        <f t="shared" si="41"/>
        <v>0</v>
      </c>
      <c r="O227" s="34"/>
      <c r="P227" s="26">
        <f t="shared" si="39"/>
        <v>0</v>
      </c>
    </row>
    <row r="228" spans="1:16" hidden="1" x14ac:dyDescent="0.2">
      <c r="A228" s="48"/>
      <c r="B228" s="10"/>
      <c r="C228" s="34"/>
      <c r="D228" s="34"/>
      <c r="E228" s="26">
        <f t="shared" si="43"/>
        <v>0</v>
      </c>
      <c r="F228" s="34"/>
      <c r="G228" s="34"/>
      <c r="H228" s="26">
        <f t="shared" si="44"/>
        <v>0</v>
      </c>
      <c r="I228" s="34"/>
      <c r="J228" s="26">
        <f t="shared" si="36"/>
        <v>0</v>
      </c>
      <c r="K228" s="34"/>
      <c r="L228" s="26">
        <f t="shared" si="37"/>
        <v>0</v>
      </c>
      <c r="M228" s="34"/>
      <c r="N228" s="26">
        <f t="shared" si="41"/>
        <v>0</v>
      </c>
      <c r="O228" s="34"/>
      <c r="P228" s="26">
        <f t="shared" si="39"/>
        <v>0</v>
      </c>
    </row>
  </sheetData>
  <mergeCells count="13">
    <mergeCell ref="K5:L5"/>
    <mergeCell ref="M5:N5"/>
    <mergeCell ref="O5:P5"/>
    <mergeCell ref="A1:B1"/>
    <mergeCell ref="A2:N2"/>
    <mergeCell ref="A3:N3"/>
    <mergeCell ref="A5:A6"/>
    <mergeCell ref="B5:B6"/>
    <mergeCell ref="C5:C6"/>
    <mergeCell ref="D5:E5"/>
    <mergeCell ref="F5:F6"/>
    <mergeCell ref="G5:H5"/>
    <mergeCell ref="I5:J5"/>
  </mergeCells>
  <pageMargins left="0.39370078740157483" right="0.39370078740157483" top="0.39370078740157483" bottom="0.39370078740157483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="60" zoomScaleNormal="100" workbookViewId="0">
      <selection activeCell="C1" sqref="C1:H1048576"/>
    </sheetView>
  </sheetViews>
  <sheetFormatPr defaultRowHeight="12.75" x14ac:dyDescent="0.2"/>
  <cols>
    <col min="1" max="1" width="7.28515625" customWidth="1"/>
    <col min="2" max="2" width="42" customWidth="1"/>
    <col min="3" max="8" width="0" hidden="1" customWidth="1"/>
  </cols>
  <sheetData>
    <row r="1" spans="1:16" ht="15" x14ac:dyDescent="0.25">
      <c r="A1" s="52"/>
      <c r="B1" s="52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26</v>
      </c>
      <c r="N1" s="1"/>
      <c r="O1" s="1"/>
      <c r="P1" s="1"/>
    </row>
    <row r="2" spans="1:16" ht="15.75" x14ac:dyDescent="0.25">
      <c r="A2" s="53" t="s">
        <v>35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"/>
      <c r="P2" s="1"/>
    </row>
    <row r="3" spans="1:16" ht="15.75" x14ac:dyDescent="0.25">
      <c r="A3" s="54" t="s">
        <v>129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2"/>
      <c r="P3" s="2"/>
    </row>
    <row r="4" spans="1:16" ht="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55" t="s">
        <v>1</v>
      </c>
      <c r="B5" s="55" t="s">
        <v>2</v>
      </c>
      <c r="C5" s="56" t="s">
        <v>27</v>
      </c>
      <c r="D5" s="51" t="s">
        <v>4</v>
      </c>
      <c r="E5" s="51"/>
      <c r="F5" s="55" t="s">
        <v>28</v>
      </c>
      <c r="G5" s="56" t="s">
        <v>6</v>
      </c>
      <c r="H5" s="56"/>
      <c r="I5" s="51" t="s">
        <v>7</v>
      </c>
      <c r="J5" s="51"/>
      <c r="K5" s="51" t="s">
        <v>8</v>
      </c>
      <c r="L5" s="51"/>
      <c r="M5" s="51" t="s">
        <v>9</v>
      </c>
      <c r="N5" s="51"/>
      <c r="O5" s="51" t="s">
        <v>10</v>
      </c>
      <c r="P5" s="51"/>
    </row>
    <row r="6" spans="1:16" ht="51" x14ac:dyDescent="0.2">
      <c r="A6" s="55"/>
      <c r="B6" s="55"/>
      <c r="C6" s="56"/>
      <c r="D6" s="3" t="s">
        <v>29</v>
      </c>
      <c r="E6" s="3" t="s">
        <v>12</v>
      </c>
      <c r="F6" s="55"/>
      <c r="G6" s="3" t="s">
        <v>29</v>
      </c>
      <c r="H6" s="3" t="s">
        <v>12</v>
      </c>
      <c r="I6" s="3" t="s">
        <v>29</v>
      </c>
      <c r="J6" s="3" t="s">
        <v>12</v>
      </c>
      <c r="K6" s="3" t="s">
        <v>29</v>
      </c>
      <c r="L6" s="3" t="s">
        <v>12</v>
      </c>
      <c r="M6" s="3" t="s">
        <v>29</v>
      </c>
      <c r="N6" s="3" t="s">
        <v>12</v>
      </c>
      <c r="O6" s="3" t="s">
        <v>29</v>
      </c>
      <c r="P6" s="3" t="s">
        <v>12</v>
      </c>
    </row>
    <row r="7" spans="1:16" x14ac:dyDescent="0.2">
      <c r="A7" s="46">
        <v>4</v>
      </c>
      <c r="B7" s="11" t="s">
        <v>37</v>
      </c>
      <c r="C7" s="18">
        <f>C8+C12+C15+C10</f>
        <v>36</v>
      </c>
      <c r="D7" s="18">
        <f>D8+D12+D15+D10</f>
        <v>37</v>
      </c>
      <c r="E7" s="19">
        <f t="shared" ref="E7:E19" si="0">IF(C7=0,0,D7/C7*100)</f>
        <v>102.77777777777777</v>
      </c>
      <c r="F7" s="18">
        <f>F8+F12+F15+F10</f>
        <v>33</v>
      </c>
      <c r="G7" s="18">
        <f>G8+G12+G15+G10</f>
        <v>33</v>
      </c>
      <c r="H7" s="19">
        <f t="shared" ref="H7:H14" si="1">IF(F7=0,0,G7/F7*100)</f>
        <v>100</v>
      </c>
      <c r="I7" s="18">
        <f>I8+I12+I15+I10</f>
        <v>36</v>
      </c>
      <c r="J7" s="19">
        <f t="shared" ref="J7:J19" si="2">IF(D7=0,0,I7/D7*100)</f>
        <v>97.297297297297305</v>
      </c>
      <c r="K7" s="18">
        <f>K8+K12+K15+K10</f>
        <v>36</v>
      </c>
      <c r="L7" s="19">
        <f t="shared" ref="L7:L19" si="3">IF(I7=0,0,K7/I7*100)</f>
        <v>100</v>
      </c>
      <c r="M7" s="18">
        <f>M8+M12+M15+M10</f>
        <v>36</v>
      </c>
      <c r="N7" s="19">
        <f t="shared" ref="N7:N19" si="4">IF(K7=0,0,M7/K7*100)</f>
        <v>100</v>
      </c>
      <c r="O7" s="18">
        <f>O8+O12+O15+O10</f>
        <v>36</v>
      </c>
      <c r="P7" s="19">
        <f t="shared" ref="P7:P19" si="5">IF(M7=0,0,O7/M7*100)</f>
        <v>100</v>
      </c>
    </row>
    <row r="8" spans="1:16" x14ac:dyDescent="0.2">
      <c r="A8" s="47"/>
      <c r="B8" s="5" t="s">
        <v>13</v>
      </c>
      <c r="C8" s="24">
        <f t="shared" ref="C8:O8" si="6">C9</f>
        <v>0</v>
      </c>
      <c r="D8" s="24">
        <f t="shared" si="6"/>
        <v>0</v>
      </c>
      <c r="E8" s="19">
        <f t="shared" si="0"/>
        <v>0</v>
      </c>
      <c r="F8" s="24">
        <f>F9</f>
        <v>0</v>
      </c>
      <c r="G8" s="24">
        <f>G9</f>
        <v>0</v>
      </c>
      <c r="H8" s="19">
        <f t="shared" si="1"/>
        <v>0</v>
      </c>
      <c r="I8" s="24">
        <f t="shared" si="6"/>
        <v>0</v>
      </c>
      <c r="J8" s="19">
        <f t="shared" si="2"/>
        <v>0</v>
      </c>
      <c r="K8" s="24">
        <f t="shared" si="6"/>
        <v>0</v>
      </c>
      <c r="L8" s="19">
        <f t="shared" si="3"/>
        <v>0</v>
      </c>
      <c r="M8" s="24">
        <f t="shared" si="6"/>
        <v>0</v>
      </c>
      <c r="N8" s="19">
        <f t="shared" si="4"/>
        <v>0</v>
      </c>
      <c r="O8" s="24">
        <f t="shared" si="6"/>
        <v>0</v>
      </c>
      <c r="P8" s="19">
        <f t="shared" si="5"/>
        <v>0</v>
      </c>
    </row>
    <row r="9" spans="1:16" x14ac:dyDescent="0.2">
      <c r="A9" s="47"/>
      <c r="B9" s="10" t="s">
        <v>38</v>
      </c>
      <c r="C9" s="36"/>
      <c r="D9" s="39"/>
      <c r="E9" s="19">
        <f t="shared" si="0"/>
        <v>0</v>
      </c>
      <c r="F9" s="36"/>
      <c r="G9" s="35"/>
      <c r="H9" s="19">
        <f t="shared" si="1"/>
        <v>0</v>
      </c>
      <c r="I9" s="36"/>
      <c r="J9" s="19">
        <f t="shared" si="2"/>
        <v>0</v>
      </c>
      <c r="K9" s="36"/>
      <c r="L9" s="19">
        <f t="shared" si="3"/>
        <v>0</v>
      </c>
      <c r="M9" s="36"/>
      <c r="N9" s="19">
        <f t="shared" si="4"/>
        <v>0</v>
      </c>
      <c r="O9" s="36"/>
      <c r="P9" s="19">
        <f t="shared" si="5"/>
        <v>0</v>
      </c>
    </row>
    <row r="10" spans="1:16" ht="21" x14ac:dyDescent="0.2">
      <c r="A10" s="47"/>
      <c r="B10" s="5" t="s">
        <v>18</v>
      </c>
      <c r="C10" s="24">
        <f t="shared" ref="C10:O10" si="7">C11</f>
        <v>3</v>
      </c>
      <c r="D10" s="24">
        <f t="shared" si="7"/>
        <v>4</v>
      </c>
      <c r="E10" s="19">
        <f t="shared" si="0"/>
        <v>133.33333333333331</v>
      </c>
      <c r="F10" s="24">
        <f>F11</f>
        <v>0</v>
      </c>
      <c r="G10" s="24">
        <f>G11</f>
        <v>0</v>
      </c>
      <c r="H10" s="19">
        <f t="shared" si="1"/>
        <v>0</v>
      </c>
      <c r="I10" s="24">
        <f t="shared" si="7"/>
        <v>3</v>
      </c>
      <c r="J10" s="19">
        <f t="shared" si="2"/>
        <v>75</v>
      </c>
      <c r="K10" s="24">
        <f t="shared" si="7"/>
        <v>3</v>
      </c>
      <c r="L10" s="19">
        <f t="shared" si="3"/>
        <v>100</v>
      </c>
      <c r="M10" s="24">
        <f t="shared" si="7"/>
        <v>3</v>
      </c>
      <c r="N10" s="19">
        <f t="shared" si="4"/>
        <v>100</v>
      </c>
      <c r="O10" s="24">
        <f t="shared" si="7"/>
        <v>3</v>
      </c>
      <c r="P10" s="19">
        <f t="shared" si="5"/>
        <v>100</v>
      </c>
    </row>
    <row r="11" spans="1:16" x14ac:dyDescent="0.2">
      <c r="A11" s="47"/>
      <c r="B11" s="10" t="s">
        <v>104</v>
      </c>
      <c r="C11" s="38">
        <v>3</v>
      </c>
      <c r="D11" s="40">
        <v>4</v>
      </c>
      <c r="E11" s="19">
        <f t="shared" si="0"/>
        <v>133.33333333333331</v>
      </c>
      <c r="F11" s="38"/>
      <c r="G11" s="37"/>
      <c r="H11" s="19">
        <f t="shared" si="1"/>
        <v>0</v>
      </c>
      <c r="I11" s="38">
        <v>3</v>
      </c>
      <c r="J11" s="19">
        <f t="shared" si="2"/>
        <v>75</v>
      </c>
      <c r="K11" s="38">
        <v>3</v>
      </c>
      <c r="L11" s="19">
        <f t="shared" si="3"/>
        <v>100</v>
      </c>
      <c r="M11" s="38">
        <v>3</v>
      </c>
      <c r="N11" s="19">
        <f t="shared" si="4"/>
        <v>100</v>
      </c>
      <c r="O11" s="38">
        <v>3</v>
      </c>
      <c r="P11" s="19">
        <f t="shared" si="5"/>
        <v>100</v>
      </c>
    </row>
    <row r="12" spans="1:16" ht="13.5" x14ac:dyDescent="0.2">
      <c r="A12" s="47"/>
      <c r="B12" s="7" t="s">
        <v>103</v>
      </c>
      <c r="C12" s="19">
        <f>C13+C14</f>
        <v>28</v>
      </c>
      <c r="D12" s="19">
        <f>D13+D14</f>
        <v>28</v>
      </c>
      <c r="E12" s="19">
        <f t="shared" si="0"/>
        <v>100</v>
      </c>
      <c r="F12" s="19">
        <f>F13+F14</f>
        <v>28</v>
      </c>
      <c r="G12" s="19">
        <f>G13+G14</f>
        <v>28</v>
      </c>
      <c r="H12" s="19">
        <f t="shared" si="1"/>
        <v>100</v>
      </c>
      <c r="I12" s="19">
        <f>I13+I14</f>
        <v>28</v>
      </c>
      <c r="J12" s="19">
        <f t="shared" si="2"/>
        <v>100</v>
      </c>
      <c r="K12" s="19">
        <f>K13+K14</f>
        <v>28</v>
      </c>
      <c r="L12" s="19">
        <f t="shared" si="3"/>
        <v>100</v>
      </c>
      <c r="M12" s="19">
        <f>M13+M14</f>
        <v>28</v>
      </c>
      <c r="N12" s="19">
        <f t="shared" si="4"/>
        <v>100</v>
      </c>
      <c r="O12" s="19">
        <f>O13+O14</f>
        <v>28</v>
      </c>
      <c r="P12" s="19">
        <f t="shared" si="5"/>
        <v>100</v>
      </c>
    </row>
    <row r="13" spans="1:16" x14ac:dyDescent="0.2">
      <c r="A13" s="47"/>
      <c r="B13" s="6" t="s">
        <v>23</v>
      </c>
      <c r="C13" s="36">
        <v>23</v>
      </c>
      <c r="D13" s="35">
        <v>23</v>
      </c>
      <c r="E13" s="19">
        <f t="shared" si="0"/>
        <v>100</v>
      </c>
      <c r="F13" s="36">
        <v>23</v>
      </c>
      <c r="G13" s="35">
        <v>23</v>
      </c>
      <c r="H13" s="19">
        <f t="shared" si="1"/>
        <v>100</v>
      </c>
      <c r="I13" s="36">
        <v>23</v>
      </c>
      <c r="J13" s="19">
        <f t="shared" si="2"/>
        <v>100</v>
      </c>
      <c r="K13" s="36">
        <v>23</v>
      </c>
      <c r="L13" s="19">
        <f t="shared" si="3"/>
        <v>100</v>
      </c>
      <c r="M13" s="36">
        <v>23</v>
      </c>
      <c r="N13" s="19">
        <f t="shared" si="4"/>
        <v>100</v>
      </c>
      <c r="O13" s="36">
        <v>23</v>
      </c>
      <c r="P13" s="19">
        <f t="shared" si="5"/>
        <v>100</v>
      </c>
    </row>
    <row r="14" spans="1:16" ht="22.5" x14ac:dyDescent="0.2">
      <c r="A14" s="47"/>
      <c r="B14" s="6" t="s">
        <v>25</v>
      </c>
      <c r="C14" s="36">
        <v>5</v>
      </c>
      <c r="D14" s="35">
        <v>5</v>
      </c>
      <c r="E14" s="19">
        <f t="shared" si="0"/>
        <v>100</v>
      </c>
      <c r="F14" s="36">
        <v>5</v>
      </c>
      <c r="G14" s="35">
        <v>5</v>
      </c>
      <c r="H14" s="19">
        <f t="shared" si="1"/>
        <v>100</v>
      </c>
      <c r="I14" s="36">
        <v>5</v>
      </c>
      <c r="J14" s="19">
        <f t="shared" si="2"/>
        <v>100</v>
      </c>
      <c r="K14" s="36">
        <v>5</v>
      </c>
      <c r="L14" s="19">
        <f t="shared" si="3"/>
        <v>100</v>
      </c>
      <c r="M14" s="36">
        <v>5</v>
      </c>
      <c r="N14" s="19">
        <f t="shared" si="4"/>
        <v>100</v>
      </c>
      <c r="O14" s="36">
        <v>5</v>
      </c>
      <c r="P14" s="19">
        <f t="shared" si="5"/>
        <v>100</v>
      </c>
    </row>
    <row r="15" spans="1:16" x14ac:dyDescent="0.2">
      <c r="A15" s="47"/>
      <c r="B15" s="5" t="s">
        <v>22</v>
      </c>
      <c r="C15" s="24">
        <f>C16+C17+C18+C19</f>
        <v>5</v>
      </c>
      <c r="D15" s="24">
        <f>D16+D17+D18+D19</f>
        <v>5</v>
      </c>
      <c r="E15" s="19">
        <f t="shared" si="0"/>
        <v>100</v>
      </c>
      <c r="F15" s="24">
        <f>F16+F17+F18+F19</f>
        <v>5</v>
      </c>
      <c r="G15" s="24">
        <f>G16+G17+G18+G19</f>
        <v>5</v>
      </c>
      <c r="H15" s="19">
        <f t="shared" ref="H15:H19" si="8">IF(F15=0,0,G15/F15*100)</f>
        <v>100</v>
      </c>
      <c r="I15" s="24">
        <f>I16+I17+I18+I19</f>
        <v>5</v>
      </c>
      <c r="J15" s="19">
        <f t="shared" si="2"/>
        <v>100</v>
      </c>
      <c r="K15" s="24">
        <f>K16+K17+K18+K19</f>
        <v>5</v>
      </c>
      <c r="L15" s="19">
        <f t="shared" si="3"/>
        <v>100</v>
      </c>
      <c r="M15" s="24">
        <f>M16+M17+M18+M19</f>
        <v>5</v>
      </c>
      <c r="N15" s="19">
        <f t="shared" si="4"/>
        <v>100</v>
      </c>
      <c r="O15" s="24">
        <f>O16+O17+O18+O19</f>
        <v>5</v>
      </c>
      <c r="P15" s="19">
        <f t="shared" si="5"/>
        <v>100</v>
      </c>
    </row>
    <row r="16" spans="1:16" x14ac:dyDescent="0.2">
      <c r="A16" s="47"/>
      <c r="B16" s="10" t="s">
        <v>39</v>
      </c>
      <c r="C16" s="36"/>
      <c r="D16" s="35"/>
      <c r="E16" s="19">
        <f t="shared" si="0"/>
        <v>0</v>
      </c>
      <c r="F16" s="36"/>
      <c r="G16" s="35"/>
      <c r="H16" s="19">
        <f t="shared" si="8"/>
        <v>0</v>
      </c>
      <c r="I16" s="36"/>
      <c r="J16" s="19">
        <f t="shared" si="2"/>
        <v>0</v>
      </c>
      <c r="K16" s="36"/>
      <c r="L16" s="19">
        <f t="shared" si="3"/>
        <v>0</v>
      </c>
      <c r="M16" s="36"/>
      <c r="N16" s="19">
        <f t="shared" si="4"/>
        <v>0</v>
      </c>
      <c r="O16" s="36"/>
      <c r="P16" s="19">
        <f t="shared" si="5"/>
        <v>0</v>
      </c>
    </row>
    <row r="17" spans="1:16" x14ac:dyDescent="0.2">
      <c r="A17" s="47"/>
      <c r="B17" s="6" t="s">
        <v>102</v>
      </c>
      <c r="C17" s="36">
        <v>5</v>
      </c>
      <c r="D17" s="35">
        <v>5</v>
      </c>
      <c r="E17" s="19">
        <f t="shared" si="0"/>
        <v>100</v>
      </c>
      <c r="F17" s="36">
        <v>5</v>
      </c>
      <c r="G17" s="35">
        <v>5</v>
      </c>
      <c r="H17" s="19">
        <f t="shared" si="8"/>
        <v>100</v>
      </c>
      <c r="I17" s="36">
        <v>5</v>
      </c>
      <c r="J17" s="19">
        <f t="shared" si="2"/>
        <v>100</v>
      </c>
      <c r="K17" s="36">
        <v>5</v>
      </c>
      <c r="L17" s="19">
        <f t="shared" si="3"/>
        <v>100</v>
      </c>
      <c r="M17" s="36">
        <v>5</v>
      </c>
      <c r="N17" s="19">
        <f t="shared" si="4"/>
        <v>100</v>
      </c>
      <c r="O17" s="36">
        <v>5</v>
      </c>
      <c r="P17" s="19">
        <f t="shared" si="5"/>
        <v>100</v>
      </c>
    </row>
    <row r="18" spans="1:16" x14ac:dyDescent="0.2">
      <c r="A18" s="47"/>
      <c r="B18" s="5"/>
      <c r="C18" s="36"/>
      <c r="D18" s="35"/>
      <c r="E18" s="19">
        <f t="shared" si="0"/>
        <v>0</v>
      </c>
      <c r="F18" s="36"/>
      <c r="G18" s="35"/>
      <c r="H18" s="19">
        <f t="shared" si="8"/>
        <v>0</v>
      </c>
      <c r="I18" s="36"/>
      <c r="J18" s="19">
        <f t="shared" si="2"/>
        <v>0</v>
      </c>
      <c r="K18" s="36"/>
      <c r="L18" s="19">
        <f t="shared" si="3"/>
        <v>0</v>
      </c>
      <c r="M18" s="36"/>
      <c r="N18" s="19">
        <f t="shared" si="4"/>
        <v>0</v>
      </c>
      <c r="O18" s="36"/>
      <c r="P18" s="19">
        <f t="shared" si="5"/>
        <v>0</v>
      </c>
    </row>
    <row r="19" spans="1:16" x14ac:dyDescent="0.2">
      <c r="A19" s="48"/>
      <c r="B19" s="5"/>
      <c r="C19" s="36"/>
      <c r="D19" s="35"/>
      <c r="E19" s="19">
        <f t="shared" si="0"/>
        <v>0</v>
      </c>
      <c r="F19" s="36"/>
      <c r="G19" s="35"/>
      <c r="H19" s="19">
        <f t="shared" si="8"/>
        <v>0</v>
      </c>
      <c r="I19" s="36"/>
      <c r="J19" s="19">
        <f t="shared" si="2"/>
        <v>0</v>
      </c>
      <c r="K19" s="36"/>
      <c r="L19" s="19">
        <f t="shared" si="3"/>
        <v>0</v>
      </c>
      <c r="M19" s="36"/>
      <c r="N19" s="19">
        <f t="shared" si="4"/>
        <v>0</v>
      </c>
      <c r="O19" s="36"/>
      <c r="P19" s="19">
        <f t="shared" si="5"/>
        <v>0</v>
      </c>
    </row>
  </sheetData>
  <mergeCells count="13">
    <mergeCell ref="K5:L5"/>
    <mergeCell ref="M5:N5"/>
    <mergeCell ref="O5:P5"/>
    <mergeCell ref="A1:B1"/>
    <mergeCell ref="A2:N2"/>
    <mergeCell ref="A3:N3"/>
    <mergeCell ref="A5:A6"/>
    <mergeCell ref="B5:B6"/>
    <mergeCell ref="C5:C6"/>
    <mergeCell ref="D5:E5"/>
    <mergeCell ref="F5:F6"/>
    <mergeCell ref="G5:H5"/>
    <mergeCell ref="I5:J5"/>
  </mergeCells>
  <pageMargins left="0.39370078740157483" right="0.39370078740157483" top="0.39370078740157483" bottom="0.39370078740157483" header="0.31496062992125984" footer="0.31496062992125984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="60" zoomScaleNormal="100" workbookViewId="0">
      <selection activeCell="C1" sqref="C1:H1048576"/>
    </sheetView>
  </sheetViews>
  <sheetFormatPr defaultRowHeight="12.75" x14ac:dyDescent="0.2"/>
  <cols>
    <col min="1" max="1" width="7.28515625" customWidth="1"/>
    <col min="2" max="2" width="42" customWidth="1"/>
    <col min="3" max="8" width="0" hidden="1" customWidth="1"/>
  </cols>
  <sheetData>
    <row r="1" spans="1:16" ht="14.25" x14ac:dyDescent="0.2">
      <c r="A1" s="52"/>
      <c r="B1" s="52"/>
      <c r="M1" s="59" t="s">
        <v>30</v>
      </c>
      <c r="N1" s="59"/>
    </row>
    <row r="2" spans="1:16" ht="15.75" x14ac:dyDescent="0.25">
      <c r="A2" s="60" t="s">
        <v>31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6" ht="15.75" x14ac:dyDescent="0.25">
      <c r="A3" s="54" t="s">
        <v>130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2"/>
      <c r="P3" s="2"/>
    </row>
    <row r="5" spans="1:16" x14ac:dyDescent="0.2">
      <c r="A5" s="55" t="s">
        <v>1</v>
      </c>
      <c r="B5" s="55" t="s">
        <v>2</v>
      </c>
      <c r="C5" s="56" t="s">
        <v>32</v>
      </c>
      <c r="D5" s="51" t="s">
        <v>4</v>
      </c>
      <c r="E5" s="51"/>
      <c r="F5" s="55" t="s">
        <v>33</v>
      </c>
      <c r="G5" s="56" t="s">
        <v>6</v>
      </c>
      <c r="H5" s="56"/>
      <c r="I5" s="51" t="s">
        <v>7</v>
      </c>
      <c r="J5" s="51"/>
      <c r="K5" s="51" t="s">
        <v>8</v>
      </c>
      <c r="L5" s="51"/>
      <c r="M5" s="51" t="s">
        <v>9</v>
      </c>
      <c r="N5" s="51"/>
      <c r="O5" s="51" t="s">
        <v>10</v>
      </c>
      <c r="P5" s="51"/>
    </row>
    <row r="6" spans="1:16" ht="102" x14ac:dyDescent="0.2">
      <c r="A6" s="55"/>
      <c r="B6" s="55"/>
      <c r="C6" s="56"/>
      <c r="D6" s="3" t="s">
        <v>34</v>
      </c>
      <c r="E6" s="3" t="s">
        <v>12</v>
      </c>
      <c r="F6" s="55"/>
      <c r="G6" s="3" t="s">
        <v>34</v>
      </c>
      <c r="H6" s="3" t="s">
        <v>12</v>
      </c>
      <c r="I6" s="3" t="s">
        <v>34</v>
      </c>
      <c r="J6" s="3" t="s">
        <v>12</v>
      </c>
      <c r="K6" s="3" t="s">
        <v>34</v>
      </c>
      <c r="L6" s="3" t="s">
        <v>12</v>
      </c>
      <c r="M6" s="3" t="s">
        <v>34</v>
      </c>
      <c r="N6" s="3" t="s">
        <v>12</v>
      </c>
      <c r="O6" s="3" t="s">
        <v>34</v>
      </c>
      <c r="P6" s="3" t="s">
        <v>12</v>
      </c>
    </row>
    <row r="7" spans="1:16" s="41" customFormat="1" x14ac:dyDescent="0.2">
      <c r="A7" s="46">
        <v>4</v>
      </c>
      <c r="B7" s="20" t="s">
        <v>37</v>
      </c>
      <c r="C7" s="45">
        <f>IF(Численность!C7=0,0,ROUND((Фонд!C7/Численность!C7/12)*1000,1))</f>
        <v>18202.099999999999</v>
      </c>
      <c r="D7" s="45">
        <f>IF(Численность!D7=0,0,ROUND((Фонд!D7/Численность!D7/12)*1000,1))</f>
        <v>18059.5</v>
      </c>
      <c r="E7" s="37">
        <f t="shared" ref="E7:E19" si="0">IF(C7=0,0,D7/C7*100)</f>
        <v>99.216573911801405</v>
      </c>
      <c r="F7" s="45">
        <f>IF(Численность!F7=0,0,ROUND((Фонд!F7/Численность!F7/4)*1000,1))</f>
        <v>17136.400000000001</v>
      </c>
      <c r="G7" s="45">
        <f>IF(Численность!G7=0,0,ROUND((Фонд!G7/Численность!G7/4)*1000,1))</f>
        <v>18439.400000000001</v>
      </c>
      <c r="H7" s="37">
        <f t="shared" ref="H7:H19" si="1">IF(F7=0,0,G7/F7*100)</f>
        <v>107.60369739268458</v>
      </c>
      <c r="I7" s="45">
        <f>IF(Численность!I7=0,0,ROUND((Фонд!I7/Численность!I7/12)*1000,1))</f>
        <v>18944.400000000001</v>
      </c>
      <c r="J7" s="37">
        <f t="shared" ref="J7:J19" si="2">IF(D7=0,0,I7/D7*100)</f>
        <v>104.89991417259614</v>
      </c>
      <c r="K7" s="45">
        <f>IF(Численность!K7=0,0,ROUND((Фонд!K7/Численность!K7/12)*1000,1))</f>
        <v>19694.400000000001</v>
      </c>
      <c r="L7" s="37">
        <f t="shared" ref="L7:L19" si="3">IF(I7=0,0,K7/I7*100)</f>
        <v>103.95895356939253</v>
      </c>
      <c r="M7" s="45">
        <f>IF(Численность!M7=0,0,ROUND((Фонд!M7/Численность!M7/12)*1000,1))</f>
        <v>20548.599999999999</v>
      </c>
      <c r="N7" s="37">
        <f t="shared" ref="N7:N19" si="4">IF(K7=0,0,M7/K7*100)</f>
        <v>104.33727353968641</v>
      </c>
      <c r="O7" s="45">
        <f>IF(Численность!O7=0,0,ROUND((Фонд!O7/Численность!O7/12)*1000,1))</f>
        <v>21233.8</v>
      </c>
      <c r="P7" s="37">
        <f t="shared" ref="P7:P19" si="5">IF(M7=0,0,O7/M7*100)</f>
        <v>103.33453373952483</v>
      </c>
    </row>
    <row r="8" spans="1:16" s="41" customFormat="1" x14ac:dyDescent="0.2">
      <c r="A8" s="47"/>
      <c r="B8" s="42" t="s">
        <v>13</v>
      </c>
      <c r="C8" s="9">
        <f>IF(Численность!C8=0,0,ROUND((Фонд!C8/Численность!C8/12)*1000,1))</f>
        <v>0</v>
      </c>
      <c r="D8" s="9">
        <f>IF(Численность!D8=0,0,ROUND((Фонд!D8/Численность!D8/12)*1000,1))</f>
        <v>0</v>
      </c>
      <c r="E8" s="37">
        <f t="shared" si="0"/>
        <v>0</v>
      </c>
      <c r="F8" s="9">
        <f>IF(Численность!F8=0,0,ROUND((Фонд!F8/Численность!F8/4)*1000,1))</f>
        <v>0</v>
      </c>
      <c r="G8" s="9">
        <f>IF(Численность!G8=0,0,ROUND((Фонд!G8/Численность!G8/4)*1000,1))</f>
        <v>0</v>
      </c>
      <c r="H8" s="37">
        <f t="shared" si="1"/>
        <v>0</v>
      </c>
      <c r="I8" s="9">
        <f>IF(Численность!I8=0,0,ROUND((Фонд!I8/Численность!I8/12)*1000,1))</f>
        <v>0</v>
      </c>
      <c r="J8" s="37">
        <f t="shared" si="2"/>
        <v>0</v>
      </c>
      <c r="K8" s="9">
        <f>IF(Численность!K8=0,0,ROUND((Фонд!K8/Численность!K8/12)*1000,1))</f>
        <v>0</v>
      </c>
      <c r="L8" s="37">
        <f t="shared" si="3"/>
        <v>0</v>
      </c>
      <c r="M8" s="9">
        <f>IF(Численность!M8=0,0,ROUND((Фонд!M8/Численность!M8/12)*1000,1))</f>
        <v>0</v>
      </c>
      <c r="N8" s="37">
        <f t="shared" si="4"/>
        <v>0</v>
      </c>
      <c r="O8" s="9">
        <f>IF(Численность!O8=0,0,ROUND((Фонд!O8/Численность!O8/12)*1000,1))</f>
        <v>0</v>
      </c>
      <c r="P8" s="37">
        <f t="shared" si="5"/>
        <v>0</v>
      </c>
    </row>
    <row r="9" spans="1:16" s="41" customFormat="1" x14ac:dyDescent="0.2">
      <c r="A9" s="47"/>
      <c r="B9" s="12" t="s">
        <v>38</v>
      </c>
      <c r="C9" s="9">
        <f>IF(Численность!C9=0,0,ROUND((Фонд!C9/Численность!C9/12)*1000,1))</f>
        <v>0</v>
      </c>
      <c r="D9" s="9">
        <f>IF(Численность!D9=0,0,ROUND((Фонд!D9/Численность!D9/12)*1000,1))</f>
        <v>0</v>
      </c>
      <c r="E9" s="37">
        <f t="shared" si="0"/>
        <v>0</v>
      </c>
      <c r="F9" s="9">
        <f>IF(Численность!F9=0,0,ROUND((Фонд!F9/Численность!F9/4)*1000,1))</f>
        <v>0</v>
      </c>
      <c r="G9" s="9">
        <f>IF(Численность!G9=0,0,ROUND((Фонд!G9/Численность!G9/4)*1000,1))</f>
        <v>0</v>
      </c>
      <c r="H9" s="37">
        <f t="shared" si="1"/>
        <v>0</v>
      </c>
      <c r="I9" s="9">
        <f>IF(Численность!I9=0,0,ROUND((Фонд!I9/Численность!I9/12)*1000,1))</f>
        <v>0</v>
      </c>
      <c r="J9" s="37">
        <f t="shared" si="2"/>
        <v>0</v>
      </c>
      <c r="K9" s="9">
        <f>IF(Численность!K9=0,0,ROUND((Фонд!K9/Численность!K9/12)*1000,1))</f>
        <v>0</v>
      </c>
      <c r="L9" s="37">
        <f t="shared" si="3"/>
        <v>0</v>
      </c>
      <c r="M9" s="9">
        <f>IF(Численность!M9=0,0,ROUND((Фонд!M9/Численность!M9/12)*1000,1))</f>
        <v>0</v>
      </c>
      <c r="N9" s="37">
        <f t="shared" si="4"/>
        <v>0</v>
      </c>
      <c r="O9" s="9">
        <f>IF(Численность!O9=0,0,ROUND((Фонд!O9/Численность!O9/12)*1000,1))</f>
        <v>0</v>
      </c>
      <c r="P9" s="37">
        <f t="shared" si="5"/>
        <v>0</v>
      </c>
    </row>
    <row r="10" spans="1:16" s="41" customFormat="1" ht="21" x14ac:dyDescent="0.2">
      <c r="A10" s="47"/>
      <c r="B10" s="42" t="s">
        <v>18</v>
      </c>
      <c r="C10" s="9">
        <f>IF(Численность!C10=0,0,ROUND((Фонд!C10/Численность!C10/12)*1000,1))</f>
        <v>14500</v>
      </c>
      <c r="D10" s="9">
        <f>IF(Численность!D10=0,0,ROUND((Фонд!D10/Численность!D10/12)*1000,1))</f>
        <v>14106.3</v>
      </c>
      <c r="E10" s="37">
        <f t="shared" si="0"/>
        <v>97.284827586206887</v>
      </c>
      <c r="F10" s="9">
        <f>IF(Численность!F10=0,0,ROUND((Фонд!F10/Численность!F10/4)*1000,1))</f>
        <v>0</v>
      </c>
      <c r="G10" s="9">
        <f>IF(Численность!G10=0,0,ROUND((Фонд!G10/Численность!G10/4)*1000,1))</f>
        <v>0</v>
      </c>
      <c r="H10" s="37">
        <f t="shared" si="1"/>
        <v>0</v>
      </c>
      <c r="I10" s="9">
        <f>IF(Численность!I10=0,0,ROUND((Фонд!I10/Численность!I10/12)*1000,1))</f>
        <v>19527.8</v>
      </c>
      <c r="J10" s="37">
        <f t="shared" si="2"/>
        <v>138.43318233697002</v>
      </c>
      <c r="K10" s="9">
        <f>IF(Численность!K10=0,0,ROUND((Фонд!K10/Численность!K10/12)*1000,1))</f>
        <v>20000</v>
      </c>
      <c r="L10" s="37">
        <f t="shared" si="3"/>
        <v>102.41809113161749</v>
      </c>
      <c r="M10" s="9">
        <f>IF(Численность!M10=0,0,ROUND((Фонд!M10/Численность!M10/12)*1000,1))</f>
        <v>20694.400000000001</v>
      </c>
      <c r="N10" s="37">
        <f t="shared" si="4"/>
        <v>103.47200000000001</v>
      </c>
      <c r="O10" s="9">
        <f>IF(Численность!O10=0,0,ROUND((Фонд!O10/Численность!O10/12)*1000,1))</f>
        <v>21333.3</v>
      </c>
      <c r="P10" s="37">
        <f t="shared" si="5"/>
        <v>103.08730864388434</v>
      </c>
    </row>
    <row r="11" spans="1:16" s="41" customFormat="1" x14ac:dyDescent="0.2">
      <c r="A11" s="47"/>
      <c r="B11" s="12" t="s">
        <v>104</v>
      </c>
      <c r="C11" s="9">
        <f>IF(Численность!C11=0,0,ROUND((Фонд!C11/Численность!C11/12)*1000,1))</f>
        <v>14500</v>
      </c>
      <c r="D11" s="9">
        <f>IF(Численность!D11=0,0,ROUND((Фонд!D11/Численность!D11/12)*1000,1))</f>
        <v>14106.3</v>
      </c>
      <c r="E11" s="37">
        <f t="shared" si="0"/>
        <v>97.284827586206887</v>
      </c>
      <c r="F11" s="9">
        <f>IF(Численность!F11=0,0,ROUND((Фонд!F11/Численность!F11/4)*1000,1))</f>
        <v>0</v>
      </c>
      <c r="G11" s="9">
        <f>IF(Численность!G11=0,0,ROUND((Фонд!G11/Численность!G11/4)*1000,1))</f>
        <v>0</v>
      </c>
      <c r="H11" s="37">
        <f t="shared" si="1"/>
        <v>0</v>
      </c>
      <c r="I11" s="9">
        <f>IF(Численность!I11=0,0,ROUND((Фонд!I11/Численность!I11/12)*1000,1))</f>
        <v>19527.8</v>
      </c>
      <c r="J11" s="37">
        <f t="shared" si="2"/>
        <v>138.43318233697002</v>
      </c>
      <c r="K11" s="9">
        <f>IF(Численность!K11=0,0,ROUND((Фонд!K11/Численность!K11/12)*1000,1))</f>
        <v>20000</v>
      </c>
      <c r="L11" s="37">
        <f t="shared" si="3"/>
        <v>102.41809113161749</v>
      </c>
      <c r="M11" s="9">
        <f>IF(Численность!M11=0,0,ROUND((Фонд!M11/Численность!M11/12)*1000,1))</f>
        <v>20694.400000000001</v>
      </c>
      <c r="N11" s="37">
        <f t="shared" si="4"/>
        <v>103.47200000000001</v>
      </c>
      <c r="O11" s="9">
        <f>IF(Численность!O11=0,0,ROUND((Фонд!O11/Численность!O11/12)*1000,1))</f>
        <v>21333.3</v>
      </c>
      <c r="P11" s="37">
        <f t="shared" si="5"/>
        <v>103.08730864388434</v>
      </c>
    </row>
    <row r="12" spans="1:16" s="41" customFormat="1" ht="13.5" x14ac:dyDescent="0.2">
      <c r="A12" s="47"/>
      <c r="B12" s="44" t="s">
        <v>103</v>
      </c>
      <c r="C12" s="9">
        <f>IF(Численность!C12=0,0,ROUND((Фонд!C12/Численность!C12/12)*1000,1))</f>
        <v>18980.099999999999</v>
      </c>
      <c r="D12" s="9">
        <f>IF(Численность!D12=0,0,ROUND((Фонд!D12/Численность!D12/12)*1000,1))</f>
        <v>18980.099999999999</v>
      </c>
      <c r="E12" s="37">
        <f t="shared" si="0"/>
        <v>100</v>
      </c>
      <c r="F12" s="9">
        <f>IF(Численность!F12=0,0,ROUND((Фонд!F12/Численность!F12/4)*1000,1))</f>
        <v>17750</v>
      </c>
      <c r="G12" s="9">
        <f>IF(Численность!G12=0,0,ROUND((Фонд!G12/Численность!G12/4)*1000,1))</f>
        <v>19232.099999999999</v>
      </c>
      <c r="H12" s="37">
        <f t="shared" si="1"/>
        <v>108.34985915492956</v>
      </c>
      <c r="I12" s="9">
        <f>IF(Численность!I12=0,0,ROUND((Фонд!I12/Численность!I12/12)*1000,1))</f>
        <v>19378</v>
      </c>
      <c r="J12" s="37">
        <f t="shared" si="2"/>
        <v>102.09640623600509</v>
      </c>
      <c r="K12" s="9">
        <f>IF(Численность!K12=0,0,ROUND((Фонд!K12/Численность!K12/12)*1000,1))</f>
        <v>20202.400000000001</v>
      </c>
      <c r="L12" s="37">
        <f t="shared" si="3"/>
        <v>104.25430901021777</v>
      </c>
      <c r="M12" s="9">
        <f>IF(Численность!M12=0,0,ROUND((Фонд!M12/Численность!M12/12)*1000,1))</f>
        <v>20928.599999999999</v>
      </c>
      <c r="N12" s="37">
        <f t="shared" si="4"/>
        <v>103.59462242109846</v>
      </c>
      <c r="O12" s="9">
        <f>IF(Численность!O12=0,0,ROUND((Фонд!O12/Численность!O12/12)*1000,1))</f>
        <v>21741.1</v>
      </c>
      <c r="P12" s="37">
        <f t="shared" si="5"/>
        <v>103.8822472597307</v>
      </c>
    </row>
    <row r="13" spans="1:16" s="41" customFormat="1" x14ac:dyDescent="0.2">
      <c r="A13" s="47"/>
      <c r="B13" s="43" t="s">
        <v>23</v>
      </c>
      <c r="C13" s="9">
        <f>IF(Численность!C13=0,0,ROUND((Фонд!C13/Численность!C13/12)*1000,1))</f>
        <v>19362.3</v>
      </c>
      <c r="D13" s="9">
        <f>IF(Численность!D13=0,0,ROUND((Фонд!D13/Численность!D13/12)*1000,1))</f>
        <v>19362.3</v>
      </c>
      <c r="E13" s="37">
        <f t="shared" si="0"/>
        <v>100</v>
      </c>
      <c r="F13" s="9">
        <f>IF(Численность!F13=0,0,ROUND((Фонд!F13/Численность!F13/4)*1000,1))</f>
        <v>18282.599999999999</v>
      </c>
      <c r="G13" s="9">
        <f>IF(Численность!G13=0,0,ROUND((Фонд!G13/Численность!G13/4)*1000,1))</f>
        <v>19652.2</v>
      </c>
      <c r="H13" s="37">
        <f t="shared" si="1"/>
        <v>107.49127585791956</v>
      </c>
      <c r="I13" s="9">
        <f>IF(Численность!I13=0,0,ROUND((Фонд!I13/Численность!I13/12)*1000,1))</f>
        <v>19644.900000000001</v>
      </c>
      <c r="J13" s="37">
        <f t="shared" si="2"/>
        <v>101.45953734835223</v>
      </c>
      <c r="K13" s="9">
        <f>IF(Численность!K13=0,0,ROUND((Фонд!K13/Численность!K13/12)*1000,1))</f>
        <v>20409.400000000001</v>
      </c>
      <c r="L13" s="37">
        <f t="shared" si="3"/>
        <v>103.89159527409149</v>
      </c>
      <c r="M13" s="9">
        <f>IF(Численность!M13=0,0,ROUND((Фонд!M13/Численность!M13/12)*1000,1))</f>
        <v>20971</v>
      </c>
      <c r="N13" s="37">
        <f t="shared" si="4"/>
        <v>102.75167324860112</v>
      </c>
      <c r="O13" s="9">
        <f>IF(Численность!O13=0,0,ROUND((Фонд!O13/Численность!O13/12)*1000,1))</f>
        <v>21576.1</v>
      </c>
      <c r="P13" s="37">
        <f t="shared" si="5"/>
        <v>102.88541318964283</v>
      </c>
    </row>
    <row r="14" spans="1:16" s="41" customFormat="1" ht="22.5" x14ac:dyDescent="0.2">
      <c r="A14" s="47"/>
      <c r="B14" s="43" t="s">
        <v>25</v>
      </c>
      <c r="C14" s="9">
        <f>IF(Численность!C14=0,0,ROUND((Фонд!C14/Численность!C14/12)*1000,1))</f>
        <v>17221.7</v>
      </c>
      <c r="D14" s="9">
        <f>IF(Численность!D14=0,0,ROUND((Фонд!D14/Численность!D14/12)*1000,1))</f>
        <v>17221.7</v>
      </c>
      <c r="E14" s="37">
        <f t="shared" si="0"/>
        <v>100</v>
      </c>
      <c r="F14" s="9">
        <f>IF(Численность!F14=0,0,ROUND((Фонд!F14/Численность!F14/4)*1000,1))</f>
        <v>15300</v>
      </c>
      <c r="G14" s="9">
        <f>IF(Численность!G14=0,0,ROUND((Фонд!G14/Численность!G14/4)*1000,1))</f>
        <v>17300</v>
      </c>
      <c r="H14" s="37">
        <f t="shared" si="1"/>
        <v>113.0718954248366</v>
      </c>
      <c r="I14" s="9">
        <f>IF(Численность!I14=0,0,ROUND((Фонд!I14/Численность!I14/12)*1000,1))</f>
        <v>18150</v>
      </c>
      <c r="J14" s="37">
        <f t="shared" si="2"/>
        <v>105.39029247983649</v>
      </c>
      <c r="K14" s="9">
        <f>IF(Численность!K14=0,0,ROUND((Фонд!K14/Численность!K14/12)*1000,1))</f>
        <v>19250</v>
      </c>
      <c r="L14" s="37">
        <f t="shared" si="3"/>
        <v>106.06060606060606</v>
      </c>
      <c r="M14" s="9">
        <f>IF(Численность!M14=0,0,ROUND((Фонд!M14/Численность!M14/12)*1000,1))</f>
        <v>20733.3</v>
      </c>
      <c r="N14" s="37">
        <f t="shared" si="4"/>
        <v>107.70545454545454</v>
      </c>
      <c r="O14" s="9">
        <f>IF(Численность!O14=0,0,ROUND((Фонд!O14/Численность!O14/12)*1000,1))</f>
        <v>22500</v>
      </c>
      <c r="P14" s="37">
        <f t="shared" si="5"/>
        <v>108.52107479272475</v>
      </c>
    </row>
    <row r="15" spans="1:16" s="41" customFormat="1" x14ac:dyDescent="0.2">
      <c r="A15" s="47"/>
      <c r="B15" s="42" t="s">
        <v>22</v>
      </c>
      <c r="C15" s="9">
        <f>IF(Численность!C15=0,0,ROUND((Фонд!C15/Численность!C15/12)*1000,1))</f>
        <v>16066.7</v>
      </c>
      <c r="D15" s="9">
        <f>IF(Численность!D15=0,0,ROUND((Фонд!D15/Численность!D15/12)*1000,1))</f>
        <v>16066.7</v>
      </c>
      <c r="E15" s="37">
        <f t="shared" si="0"/>
        <v>100</v>
      </c>
      <c r="F15" s="9">
        <f>IF(Численность!F15=0,0,ROUND((Фонд!F15/Численность!F15/4)*1000,1))</f>
        <v>13700</v>
      </c>
      <c r="G15" s="9">
        <f>IF(Численность!G15=0,0,ROUND((Фонд!G15/Численность!G15/4)*1000,1))</f>
        <v>14000</v>
      </c>
      <c r="H15" s="37">
        <f t="shared" si="1"/>
        <v>102.18978102189782</v>
      </c>
      <c r="I15" s="9">
        <f>IF(Численность!I15=0,0,ROUND((Фонд!I15/Численность!I15/12)*1000,1))</f>
        <v>16166.7</v>
      </c>
      <c r="J15" s="37">
        <f t="shared" si="2"/>
        <v>100.62240534770675</v>
      </c>
      <c r="K15" s="9">
        <f>IF(Численность!K15=0,0,ROUND((Фонд!K15/Численность!K15/12)*1000,1))</f>
        <v>16666.7</v>
      </c>
      <c r="L15" s="37">
        <f t="shared" si="3"/>
        <v>103.09277712829459</v>
      </c>
      <c r="M15" s="9">
        <f>IF(Численность!M15=0,0,ROUND((Фонд!M15/Численность!M15/12)*1000,1))</f>
        <v>18333.3</v>
      </c>
      <c r="N15" s="37">
        <f t="shared" si="4"/>
        <v>109.99958000083998</v>
      </c>
      <c r="O15" s="9">
        <f>IF(Численность!O15=0,0,ROUND((Фонд!O15/Численность!O15/12)*1000,1))</f>
        <v>18333.3</v>
      </c>
      <c r="P15" s="37">
        <f t="shared" si="5"/>
        <v>100</v>
      </c>
    </row>
    <row r="16" spans="1:16" s="41" customFormat="1" x14ac:dyDescent="0.2">
      <c r="A16" s="47"/>
      <c r="B16" s="12" t="s">
        <v>39</v>
      </c>
      <c r="C16" s="9">
        <f>IF(Численность!C16=0,0,ROUND((Фонд!C16/Численность!C16/12)*1000,1))</f>
        <v>0</v>
      </c>
      <c r="D16" s="9">
        <f>IF(Численность!D16=0,0,ROUND((Фонд!D16/Численность!D16/12)*1000,1))</f>
        <v>0</v>
      </c>
      <c r="E16" s="37">
        <f t="shared" si="0"/>
        <v>0</v>
      </c>
      <c r="F16" s="9">
        <f>IF(Численность!F16=0,0,ROUND((Фонд!F16/Численность!F16/4)*1000,1))</f>
        <v>0</v>
      </c>
      <c r="G16" s="9">
        <f>IF(Численность!G16=0,0,ROUND((Фонд!G16/Численность!G16/4)*1000,1))</f>
        <v>0</v>
      </c>
      <c r="H16" s="37">
        <f t="shared" si="1"/>
        <v>0</v>
      </c>
      <c r="I16" s="9">
        <f>IF(Численность!I16=0,0,ROUND((Фонд!I16/Численность!I16/12)*1000,1))</f>
        <v>0</v>
      </c>
      <c r="J16" s="37">
        <f t="shared" si="2"/>
        <v>0</v>
      </c>
      <c r="K16" s="9">
        <f>IF(Численность!K16=0,0,ROUND((Фонд!K16/Численность!K16/12)*1000,1))</f>
        <v>0</v>
      </c>
      <c r="L16" s="37">
        <f t="shared" si="3"/>
        <v>0</v>
      </c>
      <c r="M16" s="9">
        <f>IF(Численность!M16=0,0,ROUND((Фонд!M16/Численность!M16/12)*1000,1))</f>
        <v>0</v>
      </c>
      <c r="N16" s="37">
        <f t="shared" si="4"/>
        <v>0</v>
      </c>
      <c r="O16" s="9">
        <f>IF(Численность!O16=0,0,ROUND((Фонд!O16/Численность!O16/12)*1000,1))</f>
        <v>0</v>
      </c>
      <c r="P16" s="37">
        <f t="shared" si="5"/>
        <v>0</v>
      </c>
    </row>
    <row r="17" spans="1:16" s="41" customFormat="1" x14ac:dyDescent="0.2">
      <c r="A17" s="47"/>
      <c r="B17" s="43" t="s">
        <v>102</v>
      </c>
      <c r="C17" s="9">
        <f>IF(Численность!C17=0,0,ROUND((Фонд!C17/Численность!C17/12)*1000,1))</f>
        <v>16066.7</v>
      </c>
      <c r="D17" s="9">
        <f>IF(Численность!D17=0,0,ROUND((Фонд!D17/Численность!D17/12)*1000,1))</f>
        <v>16066.7</v>
      </c>
      <c r="E17" s="37">
        <f t="shared" si="0"/>
        <v>100</v>
      </c>
      <c r="F17" s="9">
        <f>IF(Численность!F17=0,0,ROUND((Фонд!F17/Численность!F17/4)*1000,1))</f>
        <v>13700</v>
      </c>
      <c r="G17" s="9">
        <f>IF(Численность!G17=0,0,ROUND((Фонд!G17/Численность!G17/4)*1000,1))</f>
        <v>14000</v>
      </c>
      <c r="H17" s="37">
        <f t="shared" si="1"/>
        <v>102.18978102189782</v>
      </c>
      <c r="I17" s="9">
        <f>IF(Численность!I17=0,0,ROUND((Фонд!I17/Численность!I17/12)*1000,1))</f>
        <v>16166.7</v>
      </c>
      <c r="J17" s="37">
        <f t="shared" si="2"/>
        <v>100.62240534770675</v>
      </c>
      <c r="K17" s="9">
        <f>IF(Численность!K17=0,0,ROUND((Фонд!K17/Численность!K17/12)*1000,1))</f>
        <v>16666.7</v>
      </c>
      <c r="L17" s="37">
        <f t="shared" si="3"/>
        <v>103.09277712829459</v>
      </c>
      <c r="M17" s="9">
        <f>IF(Численность!M17=0,0,ROUND((Фонд!M17/Численность!M17/12)*1000,1))</f>
        <v>18333.3</v>
      </c>
      <c r="N17" s="37">
        <f t="shared" si="4"/>
        <v>109.99958000083998</v>
      </c>
      <c r="O17" s="9">
        <f>IF(Численность!O17=0,0,ROUND((Фонд!O17/Численность!O17/12)*1000,1))</f>
        <v>18333.3</v>
      </c>
      <c r="P17" s="37">
        <f t="shared" si="5"/>
        <v>100</v>
      </c>
    </row>
    <row r="18" spans="1:16" s="41" customFormat="1" x14ac:dyDescent="0.2">
      <c r="A18" s="47"/>
      <c r="B18" s="42"/>
      <c r="C18" s="9">
        <f>IF(Численность!C18=0,0,ROUND((Фонд!C18/Численность!C18/12)*1000,1))</f>
        <v>0</v>
      </c>
      <c r="D18" s="9">
        <f>IF(Численность!D18=0,0,ROUND((Фонд!D18/Численность!D18/12)*1000,1))</f>
        <v>0</v>
      </c>
      <c r="E18" s="37">
        <f t="shared" si="0"/>
        <v>0</v>
      </c>
      <c r="F18" s="9">
        <f>IF(Численность!F18=0,0,ROUND((Фонд!F18/Численность!F18/4)*1000,1))</f>
        <v>0</v>
      </c>
      <c r="G18" s="9">
        <f>IF(Численность!G18=0,0,ROUND((Фонд!G18/Численность!G18/4)*1000,1))</f>
        <v>0</v>
      </c>
      <c r="H18" s="37">
        <f t="shared" si="1"/>
        <v>0</v>
      </c>
      <c r="I18" s="9">
        <f>IF(Численность!I18=0,0,ROUND((Фонд!I18/Численность!I18/12)*1000,1))</f>
        <v>0</v>
      </c>
      <c r="J18" s="37">
        <f t="shared" si="2"/>
        <v>0</v>
      </c>
      <c r="K18" s="9">
        <f>IF(Численность!K18=0,0,ROUND((Фонд!K18/Численность!K18/12)*1000,1))</f>
        <v>0</v>
      </c>
      <c r="L18" s="37">
        <f t="shared" si="3"/>
        <v>0</v>
      </c>
      <c r="M18" s="9">
        <f>IF(Численность!M18=0,0,ROUND((Фонд!M18/Численность!M18/12)*1000,1))</f>
        <v>0</v>
      </c>
      <c r="N18" s="37">
        <f t="shared" si="4"/>
        <v>0</v>
      </c>
      <c r="O18" s="9">
        <f>IF(Численность!O18=0,0,ROUND((Фонд!O18/Численность!O18/12)*1000,1))</f>
        <v>0</v>
      </c>
      <c r="P18" s="37">
        <f t="shared" si="5"/>
        <v>0</v>
      </c>
    </row>
    <row r="19" spans="1:16" s="41" customFormat="1" x14ac:dyDescent="0.2">
      <c r="A19" s="48"/>
      <c r="B19" s="42"/>
      <c r="C19" s="9">
        <f>IF(Численность!C19=0,0,ROUND((Фонд!C19/Численность!C19/12)*1000,1))</f>
        <v>0</v>
      </c>
      <c r="D19" s="9">
        <f>IF(Численность!D19=0,0,ROUND((Фонд!D19/Численность!D19/12)*1000,1))</f>
        <v>0</v>
      </c>
      <c r="E19" s="37">
        <f t="shared" si="0"/>
        <v>0</v>
      </c>
      <c r="F19" s="9">
        <f>IF(Численность!F19=0,0,ROUND((Фонд!F19/Численность!F19/4)*1000,1))</f>
        <v>0</v>
      </c>
      <c r="G19" s="9">
        <f>IF(Численность!G19=0,0,ROUND((Фонд!G19/Численность!G19/4)*1000,1))</f>
        <v>0</v>
      </c>
      <c r="H19" s="37">
        <f t="shared" si="1"/>
        <v>0</v>
      </c>
      <c r="I19" s="9">
        <f>IF(Численность!I19=0,0,ROUND((Фонд!I19/Численность!I19/12)*1000,1))</f>
        <v>0</v>
      </c>
      <c r="J19" s="37">
        <f t="shared" si="2"/>
        <v>0</v>
      </c>
      <c r="K19" s="9">
        <f>IF(Численность!K19=0,0,ROUND((Фонд!K19/Численность!K19/12)*1000,1))</f>
        <v>0</v>
      </c>
      <c r="L19" s="37">
        <f t="shared" si="3"/>
        <v>0</v>
      </c>
      <c r="M19" s="9">
        <f>IF(Численность!M19=0,0,ROUND((Фонд!M19/Численность!M19/12)*1000,1))</f>
        <v>0</v>
      </c>
      <c r="N19" s="37">
        <f t="shared" si="4"/>
        <v>0</v>
      </c>
      <c r="O19" s="9">
        <f>IF(Численность!O19=0,0,ROUND((Фонд!O19/Численность!O19/12)*1000,1))</f>
        <v>0</v>
      </c>
      <c r="P19" s="37">
        <f t="shared" si="5"/>
        <v>0</v>
      </c>
    </row>
  </sheetData>
  <mergeCells count="14">
    <mergeCell ref="I5:J5"/>
    <mergeCell ref="K5:L5"/>
    <mergeCell ref="M5:N5"/>
    <mergeCell ref="O5:P5"/>
    <mergeCell ref="A1:B1"/>
    <mergeCell ref="M1:N1"/>
    <mergeCell ref="A2:N2"/>
    <mergeCell ref="A3:N3"/>
    <mergeCell ref="A5:A6"/>
    <mergeCell ref="B5:B6"/>
    <mergeCell ref="C5:C6"/>
    <mergeCell ref="D5:E5"/>
    <mergeCell ref="F5:F6"/>
    <mergeCell ref="G5:H5"/>
  </mergeCells>
  <pageMargins left="0.39370078740157483" right="0.39370078740157483" top="0.39370078740157483" bottom="0.3937007874015748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Фонд</vt:lpstr>
      <vt:lpstr>Численность</vt:lpstr>
      <vt:lpstr>Зарплата</vt:lpstr>
      <vt:lpstr>Зарплата!Заголовки_для_печати</vt:lpstr>
      <vt:lpstr>Фонд!Заголовки_для_печати</vt:lpstr>
      <vt:lpstr>Численность!Заголовки_для_печати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Zinakov</dc:creator>
  <cp:lastModifiedBy>ПК</cp:lastModifiedBy>
  <cp:lastPrinted>2016-11-16T09:38:05Z</cp:lastPrinted>
  <dcterms:created xsi:type="dcterms:W3CDTF">2016-05-31T05:06:26Z</dcterms:created>
  <dcterms:modified xsi:type="dcterms:W3CDTF">2016-11-16T09:38:24Z</dcterms:modified>
</cp:coreProperties>
</file>